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Районы НСО" sheetId="1" r:id="rId1"/>
    <sheet name="Свод ОО" sheetId="5" r:id="rId2"/>
    <sheet name="Лист2" sheetId="6" r:id="rId3"/>
    <sheet name="ПОО" sheetId="2" r:id="rId4"/>
    <sheet name="% ПОО" sheetId="7" r:id="rId5"/>
    <sheet name="г. Новосибирск" sheetId="3" r:id="rId6"/>
    <sheet name="Подведомственные ОО МОНСО" sheetId="4" r:id="rId7"/>
  </sheets>
  <definedNames>
    <definedName name="_ftn1" localSheetId="2">Лист2!#REF!</definedName>
    <definedName name="_ftn2" localSheetId="2">Лист2!#REF!</definedName>
    <definedName name="_ftn3" localSheetId="2">Лист2!#REF!</definedName>
    <definedName name="_ftnref1" localSheetId="2">Лист2!$M$1</definedName>
    <definedName name="_ftnref2" localSheetId="2">Лист2!$O$1</definedName>
    <definedName name="_ftnref3" localSheetId="2">Лист2!$Q$1</definedName>
    <definedName name="_xlnm._FilterDatabase" localSheetId="4" hidden="1">'% ПОО'!$A$2:$Y$57</definedName>
    <definedName name="_xlnm._FilterDatabase" localSheetId="1" hidden="1">'Свод ОО'!$A$2:$AF$51</definedName>
  </definedNames>
  <calcPr calcId="152511"/>
</workbook>
</file>

<file path=xl/calcChain.xml><?xml version="1.0" encoding="utf-8"?>
<calcChain xmlns="http://schemas.openxmlformats.org/spreadsheetml/2006/main">
  <c r="I27" i="5" l="1"/>
  <c r="I28" i="5"/>
  <c r="V19" i="7"/>
  <c r="V18" i="7"/>
  <c r="L28" i="7"/>
  <c r="L18" i="7"/>
  <c r="L47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9" i="7"/>
  <c r="L20" i="7"/>
  <c r="L21" i="7"/>
  <c r="L22" i="7"/>
  <c r="L23" i="7"/>
  <c r="L24" i="7"/>
  <c r="L25" i="7"/>
  <c r="L26" i="7"/>
  <c r="L27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8" i="7"/>
  <c r="L49" i="7"/>
  <c r="L50" i="7"/>
  <c r="L51" i="7"/>
  <c r="L52" i="7"/>
  <c r="L53" i="7"/>
  <c r="L54" i="7"/>
  <c r="L55" i="7"/>
  <c r="L56" i="7"/>
  <c r="L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3" i="7"/>
  <c r="H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3" i="7"/>
  <c r="C57" i="7"/>
  <c r="E57" i="7"/>
  <c r="F50" i="5" s="1"/>
  <c r="G57" i="7"/>
  <c r="H50" i="5" s="1"/>
  <c r="I57" i="7"/>
  <c r="J50" i="5" s="1"/>
  <c r="K57" i="7"/>
  <c r="M57" i="7"/>
  <c r="O57" i="7"/>
  <c r="Q57" i="7"/>
  <c r="R50" i="5" s="1"/>
  <c r="S57" i="7"/>
  <c r="T50" i="5" s="1"/>
  <c r="U57" i="7"/>
  <c r="W57" i="7"/>
  <c r="X50" i="5" s="1"/>
  <c r="X57" i="7"/>
  <c r="Y50" i="5" s="1"/>
  <c r="B57" i="7"/>
  <c r="C50" i="5" s="1"/>
  <c r="E47" i="5"/>
  <c r="G47" i="5"/>
  <c r="I47" i="5"/>
  <c r="K47" i="5"/>
  <c r="M47" i="5"/>
  <c r="O47" i="5"/>
  <c r="Q45" i="5"/>
  <c r="Q47" i="5"/>
  <c r="S45" i="5"/>
  <c r="S47" i="5"/>
  <c r="U44" i="5"/>
  <c r="U45" i="5"/>
  <c r="U47" i="5"/>
  <c r="W45" i="5"/>
  <c r="W47" i="5"/>
  <c r="Z47" i="5"/>
  <c r="G45" i="5"/>
  <c r="I45" i="5"/>
  <c r="K45" i="5"/>
  <c r="M44" i="5"/>
  <c r="M45" i="5"/>
  <c r="O42" i="5"/>
  <c r="O43" i="5"/>
  <c r="O44" i="5"/>
  <c r="O45" i="5"/>
  <c r="Q43" i="5"/>
  <c r="Q44" i="5"/>
  <c r="Z45" i="5"/>
  <c r="P57" i="7" l="1"/>
  <c r="F57" i="7"/>
  <c r="R57" i="7"/>
  <c r="V57" i="7"/>
  <c r="N57" i="7"/>
  <c r="P50" i="5"/>
  <c r="L57" i="7"/>
  <c r="J57" i="7"/>
  <c r="U50" i="5"/>
  <c r="Z50" i="5"/>
  <c r="S50" i="5"/>
  <c r="K50" i="5"/>
  <c r="T57" i="7"/>
  <c r="V50" i="5"/>
  <c r="N50" i="5"/>
  <c r="H57" i="7"/>
  <c r="D57" i="7"/>
  <c r="L50" i="5"/>
  <c r="D50" i="5"/>
  <c r="Y57" i="7"/>
  <c r="M34" i="5"/>
  <c r="M26" i="5"/>
  <c r="K34" i="5"/>
  <c r="K4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8" i="5"/>
  <c r="G39" i="5"/>
  <c r="G40" i="5"/>
  <c r="G41" i="5"/>
  <c r="G42" i="5"/>
  <c r="G43" i="5"/>
  <c r="G44" i="5"/>
  <c r="W34" i="5"/>
  <c r="W27" i="5"/>
  <c r="W26" i="5"/>
  <c r="O34" i="5"/>
  <c r="O27" i="5"/>
  <c r="O26" i="5"/>
  <c r="U27" i="5"/>
  <c r="U26" i="5"/>
  <c r="U25" i="5"/>
  <c r="U24" i="5"/>
  <c r="S34" i="5"/>
  <c r="S26" i="5"/>
  <c r="S25" i="5"/>
  <c r="O25" i="5"/>
  <c r="M25" i="5"/>
  <c r="K26" i="5"/>
  <c r="K25" i="5"/>
  <c r="W25" i="5"/>
  <c r="Z25" i="5"/>
  <c r="W21" i="5"/>
  <c r="U21" i="5"/>
  <c r="S21" i="5"/>
  <c r="O21" i="5"/>
  <c r="M21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2" i="5"/>
  <c r="U23" i="5"/>
  <c r="U28" i="5"/>
  <c r="U29" i="5"/>
  <c r="U30" i="5"/>
  <c r="U31" i="5"/>
  <c r="U32" i="5"/>
  <c r="U33" i="5"/>
  <c r="U34" i="5"/>
  <c r="U35" i="5"/>
  <c r="U36" i="5"/>
  <c r="U38" i="5"/>
  <c r="U39" i="5"/>
  <c r="U40" i="5"/>
  <c r="U41" i="5"/>
  <c r="U42" i="5"/>
  <c r="U4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2" i="5"/>
  <c r="S23" i="5"/>
  <c r="S24" i="5"/>
  <c r="S27" i="5"/>
  <c r="S28" i="5"/>
  <c r="S29" i="5"/>
  <c r="S30" i="5"/>
  <c r="S31" i="5"/>
  <c r="S32" i="5"/>
  <c r="S33" i="5"/>
  <c r="S35" i="5"/>
  <c r="S36" i="5"/>
  <c r="S38" i="5"/>
  <c r="S39" i="5"/>
  <c r="S40" i="5"/>
  <c r="S41" i="5"/>
  <c r="S42" i="5"/>
  <c r="S43" i="5"/>
  <c r="S44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8" i="5"/>
  <c r="Q39" i="5"/>
  <c r="Q40" i="5"/>
  <c r="Q41" i="5"/>
  <c r="Q42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2" i="5"/>
  <c r="O23" i="5"/>
  <c r="O24" i="5"/>
  <c r="O28" i="5"/>
  <c r="O29" i="5"/>
  <c r="O30" i="5"/>
  <c r="O31" i="5"/>
  <c r="O32" i="5"/>
  <c r="O33" i="5"/>
  <c r="O35" i="5"/>
  <c r="O36" i="5"/>
  <c r="O38" i="5"/>
  <c r="O39" i="5"/>
  <c r="O40" i="5"/>
  <c r="O4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2" i="5"/>
  <c r="M23" i="5"/>
  <c r="M24" i="5"/>
  <c r="M27" i="5"/>
  <c r="M28" i="5"/>
  <c r="M29" i="5"/>
  <c r="M30" i="5"/>
  <c r="M31" i="5"/>
  <c r="M32" i="5"/>
  <c r="M33" i="5"/>
  <c r="M35" i="5"/>
  <c r="M36" i="5"/>
  <c r="M38" i="5"/>
  <c r="M39" i="5"/>
  <c r="M40" i="5"/>
  <c r="M41" i="5"/>
  <c r="M42" i="5"/>
  <c r="M4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7" i="5"/>
  <c r="K28" i="5"/>
  <c r="K29" i="5"/>
  <c r="K30" i="5"/>
  <c r="K31" i="5"/>
  <c r="K32" i="5"/>
  <c r="K33" i="5"/>
  <c r="K35" i="5"/>
  <c r="K36" i="5"/>
  <c r="K38" i="5"/>
  <c r="K39" i="5"/>
  <c r="K40" i="5"/>
  <c r="K41" i="5"/>
  <c r="K42" i="5"/>
  <c r="K44" i="5"/>
  <c r="K3" i="5"/>
  <c r="M3" i="5"/>
  <c r="O3" i="5"/>
  <c r="Q3" i="5"/>
  <c r="S3" i="5"/>
  <c r="U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6" i="5"/>
  <c r="Z27" i="5"/>
  <c r="Z28" i="5"/>
  <c r="Z29" i="5"/>
  <c r="Z30" i="5"/>
  <c r="Z31" i="5"/>
  <c r="Z32" i="5"/>
  <c r="Z33" i="5"/>
  <c r="Z34" i="5"/>
  <c r="Z35" i="5"/>
  <c r="Z36" i="5"/>
  <c r="Z38" i="5"/>
  <c r="Z39" i="5"/>
  <c r="Z40" i="5"/>
  <c r="Z41" i="5"/>
  <c r="Z42" i="5"/>
  <c r="Z43" i="5"/>
  <c r="Z44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2" i="5"/>
  <c r="W23" i="5"/>
  <c r="W24" i="5"/>
  <c r="W28" i="5"/>
  <c r="W29" i="5"/>
  <c r="W30" i="5"/>
  <c r="W31" i="5"/>
  <c r="W32" i="5"/>
  <c r="W33" i="5"/>
  <c r="W35" i="5"/>
  <c r="W36" i="5"/>
  <c r="W38" i="5"/>
  <c r="W39" i="5"/>
  <c r="W40" i="5"/>
  <c r="W41" i="5"/>
  <c r="W42" i="5"/>
  <c r="W43" i="5"/>
  <c r="W44" i="5"/>
  <c r="W3" i="5"/>
  <c r="Z3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9" i="5"/>
  <c r="I30" i="5"/>
  <c r="I31" i="5"/>
  <c r="I32" i="5"/>
  <c r="I33" i="5"/>
  <c r="I34" i="5"/>
  <c r="I35" i="5"/>
  <c r="I36" i="5"/>
  <c r="I38" i="5"/>
  <c r="I39" i="5"/>
  <c r="I40" i="5"/>
  <c r="I41" i="5"/>
  <c r="I42" i="5"/>
  <c r="I43" i="5"/>
  <c r="I44" i="5"/>
  <c r="G3" i="5"/>
  <c r="E3" i="5"/>
  <c r="E4" i="5"/>
  <c r="E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7" i="5"/>
  <c r="E6" i="5"/>
  <c r="AD44" i="5"/>
  <c r="AC44" i="5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D44" i="6"/>
  <c r="D46" i="5"/>
  <c r="F46" i="5"/>
  <c r="H46" i="5"/>
  <c r="J46" i="5"/>
  <c r="L46" i="5"/>
  <c r="N46" i="5"/>
  <c r="P46" i="5"/>
  <c r="R46" i="5"/>
  <c r="T46" i="5"/>
  <c r="V46" i="5"/>
  <c r="X46" i="5"/>
  <c r="Y46" i="5"/>
  <c r="C46" i="5"/>
  <c r="D37" i="5"/>
  <c r="F37" i="5"/>
  <c r="G37" i="5" s="1"/>
  <c r="H37" i="5"/>
  <c r="J37" i="5"/>
  <c r="L37" i="5"/>
  <c r="N37" i="5"/>
  <c r="P37" i="5"/>
  <c r="R37" i="5"/>
  <c r="T37" i="5"/>
  <c r="V37" i="5"/>
  <c r="X37" i="5"/>
  <c r="Y37" i="5"/>
  <c r="C37" i="5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Z46" i="5" l="1"/>
  <c r="Y48" i="5"/>
  <c r="Y49" i="5"/>
  <c r="R48" i="5"/>
  <c r="S46" i="5"/>
  <c r="R49" i="5"/>
  <c r="J48" i="5"/>
  <c r="K46" i="5"/>
  <c r="J49" i="5"/>
  <c r="Q46" i="5"/>
  <c r="P49" i="5"/>
  <c r="P48" i="5"/>
  <c r="Q48" i="5" s="1"/>
  <c r="W46" i="5"/>
  <c r="V48" i="5"/>
  <c r="V49" i="5"/>
  <c r="N49" i="5"/>
  <c r="N48" i="5"/>
  <c r="O46" i="5"/>
  <c r="G46" i="5"/>
  <c r="F48" i="5"/>
  <c r="F49" i="5"/>
  <c r="X49" i="5"/>
  <c r="X48" i="5"/>
  <c r="X51" i="5" s="1"/>
  <c r="H49" i="5"/>
  <c r="I46" i="5"/>
  <c r="H48" i="5"/>
  <c r="C48" i="5"/>
  <c r="C51" i="5" s="1"/>
  <c r="C49" i="5"/>
  <c r="T49" i="5"/>
  <c r="T48" i="5"/>
  <c r="U46" i="5"/>
  <c r="L48" i="5"/>
  <c r="M48" i="5" s="1"/>
  <c r="L49" i="5"/>
  <c r="M46" i="5"/>
  <c r="D48" i="5"/>
  <c r="E48" i="5" s="1"/>
  <c r="D49" i="5"/>
  <c r="E49" i="5" s="1"/>
  <c r="E46" i="5"/>
  <c r="E50" i="5"/>
  <c r="D51" i="5"/>
  <c r="G50" i="5"/>
  <c r="N51" i="5"/>
  <c r="O50" i="5"/>
  <c r="V51" i="5"/>
  <c r="W50" i="5"/>
  <c r="Q50" i="5"/>
  <c r="M50" i="5"/>
  <c r="L51" i="5"/>
  <c r="I50" i="5"/>
  <c r="I37" i="5"/>
  <c r="U37" i="5"/>
  <c r="M37" i="5"/>
  <c r="Q37" i="5"/>
  <c r="K37" i="5"/>
  <c r="Z37" i="5"/>
  <c r="S37" i="5"/>
  <c r="W37" i="5"/>
  <c r="E37" i="5"/>
  <c r="O37" i="5"/>
  <c r="I49" i="5" l="1"/>
  <c r="G48" i="5"/>
  <c r="F51" i="5"/>
  <c r="G51" i="5" s="1"/>
  <c r="O49" i="5"/>
  <c r="S48" i="5"/>
  <c r="R51" i="5"/>
  <c r="S51" i="5" s="1"/>
  <c r="W49" i="5"/>
  <c r="Q49" i="5"/>
  <c r="K48" i="5"/>
  <c r="J51" i="5"/>
  <c r="K51" i="5" s="1"/>
  <c r="Z49" i="5"/>
  <c r="P51" i="5"/>
  <c r="Q51" i="5" s="1"/>
  <c r="U48" i="5"/>
  <c r="T51" i="5"/>
  <c r="I48" i="5"/>
  <c r="H51" i="5"/>
  <c r="M51" i="5" s="1"/>
  <c r="W48" i="5"/>
  <c r="S49" i="5"/>
  <c r="Z48" i="5"/>
  <c r="Y51" i="5"/>
  <c r="Z51" i="5" s="1"/>
  <c r="M49" i="5"/>
  <c r="U49" i="5"/>
  <c r="G49" i="5"/>
  <c r="O48" i="5"/>
  <c r="K49" i="5"/>
  <c r="E51" i="5"/>
  <c r="I51" i="5"/>
  <c r="O51" i="5" l="1"/>
  <c r="W51" i="5"/>
  <c r="U51" i="5"/>
</calcChain>
</file>

<file path=xl/sharedStrings.xml><?xml version="1.0" encoding="utf-8"?>
<sst xmlns="http://schemas.openxmlformats.org/spreadsheetml/2006/main" count="796" uniqueCount="246">
  <si>
    <t> </t>
  </si>
  <si>
    <t>Организация работы по психолого-педагогическому сопровождению обучающихся группы повышенного внимания по суицидальному поведению (ГПВ СП) по результатам социально-психологического тестирования (СПТ 2021/22 уч.год)</t>
  </si>
  <si>
    <t>Название муниципального района и городских округов НСО</t>
  </si>
  <si>
    <t>Уч. год</t>
  </si>
  <si>
    <t>Прошли СПТ</t>
  </si>
  <si>
    <t>Группа повышенного внимания по СП</t>
  </si>
  <si>
    <t xml:space="preserve">из них, выбыл (переведенны)  в другую образовательную организация </t>
  </si>
  <si>
    <t>итого продолжает обучение в данной ОО</t>
  </si>
  <si>
    <t>из них,  вовлеченных в дополнительное образование и досуговую деятельность</t>
  </si>
  <si>
    <t>из них, получивших психолого-педагогическую помощь</t>
  </si>
  <si>
    <t>из них, прошедшие углубленную психологическую диагностику</t>
  </si>
  <si>
    <t>из них, состоящих на ПП индивидуальном сопровождении</t>
  </si>
  <si>
    <t>из них, посещающие коррекционные и развивающие занятия</t>
  </si>
  <si>
    <t>из них, получившие консультационную помощь</t>
  </si>
  <si>
    <t>из них, направлены на консультацию к врачу-психиатру</t>
  </si>
  <si>
    <t>Кол-во</t>
  </si>
  <si>
    <t xml:space="preserve"> Исходные данные приказа (дата, номер) </t>
  </si>
  <si>
    <t>Кол-во </t>
  </si>
  <si>
    <t>Общее кол-во прошедших углубленную психодиагностику</t>
  </si>
  <si>
    <t>кол-во подтвержденных результатов СПТ</t>
  </si>
  <si>
    <t>Кол-во обучающихся</t>
  </si>
  <si>
    <t>Кол-во родителей обучающихся ГПВ по СП</t>
  </si>
  <si>
    <t>Баганский район </t>
  </si>
  <si>
    <t>2021-2022</t>
  </si>
  <si>
    <t>Барабинский район</t>
  </si>
  <si>
    <t>Болотнинский район</t>
  </si>
  <si>
    <t xml:space="preserve"> Пр №170 от 23.11.2021, № 343 от 19.11.2021</t>
  </si>
  <si>
    <t>Венгеровский район </t>
  </si>
  <si>
    <t>Доволенский район</t>
  </si>
  <si>
    <t>Здвинский район</t>
  </si>
  <si>
    <t>Искитимский район</t>
  </si>
  <si>
    <t>МБОУ СОШ п. Агролес- приказы №22 от 26.10 21г; №25 от28.10 21г; №26 от29.10 21г</t>
  </si>
  <si>
    <t>Карасукский район</t>
  </si>
  <si>
    <t>Приказ МБОУ СОШ  №3 от 24.11.2021 года № 249/2; Приказ МБОУ СОШ №5 от 23.11.2021 года № 429</t>
  </si>
  <si>
    <t>Каргатский район </t>
  </si>
  <si>
    <t>Колыванский район </t>
  </si>
  <si>
    <t>Коченевский район </t>
  </si>
  <si>
    <t>Кочковский район </t>
  </si>
  <si>
    <t>Краснозерский район </t>
  </si>
  <si>
    <t>Приказ № 151/1 от 02.11.2021</t>
  </si>
  <si>
    <t>Куйбышевский район </t>
  </si>
  <si>
    <t>Чумаковская СОШ - №10 от 06.06.2022, СОШ №10 - №00-02-40/1 от 31.05.2022, СОШ №2 - №02-74 от 16.11.2021</t>
  </si>
  <si>
    <t>Купинский район </t>
  </si>
  <si>
    <t>Кыштовский район </t>
  </si>
  <si>
    <t>Маслянинский район </t>
  </si>
  <si>
    <t>Мошковский район </t>
  </si>
  <si>
    <t>Новосибирский район </t>
  </si>
  <si>
    <t>школа № 2-приказ № 346 от 01.12.2021; школа №9-приказ № 159 от 26.11.2021; школа № 14-приказ № 192 от 28.12.2021; школа № 24- приказ № 120-в от 22.12.2021; школа № 47-приказ № 47-у от 06.05.2022; школа № 70-приказ 167-у от 26.10.2021, приказ 7/1-у от 17.01.2022; школа № 84- приказ 29-у от 21.12.2021, приказ 42-у от 17.02.2022; Гимназия - приказ № 287-в от 29.11.2021</t>
  </si>
  <si>
    <t>Ордынский район </t>
  </si>
  <si>
    <t>Северный район </t>
  </si>
  <si>
    <t>Сузунский район </t>
  </si>
  <si>
    <t>№259 от 17.09.2021 приказ МКОУ "Сузунская СОШ №301 им. В.А. Левина"</t>
  </si>
  <si>
    <t>Татарский район </t>
  </si>
  <si>
    <t>№32 от 30.05.2022г.</t>
  </si>
  <si>
    <t>Тогучинский район </t>
  </si>
  <si>
    <t>Завьяловская СШ - приказ от 10.01.2022 №1, Пойменная СШ - приказ от 13.01.2022,        ТСШ №2 - приказ от 12.11.2021 №105, приказ от 29.11.2021 №98</t>
  </si>
  <si>
    <t>Убинский район </t>
  </si>
  <si>
    <t>завершенный суицидприказ №38 от 11.03.2022</t>
  </si>
  <si>
    <t>Усть-Таркский район </t>
  </si>
  <si>
    <t>Чановский район </t>
  </si>
  <si>
    <t>Черепановский район </t>
  </si>
  <si>
    <t>Чистоозерный район </t>
  </si>
  <si>
    <t>Чулымский район</t>
  </si>
  <si>
    <t>г. Бердск</t>
  </si>
  <si>
    <t>Приказ СОШ №4 от 06.04.22 №20; приказы Л№6 от 16.03.2022 У-32, от 25.04.2022 № У-40, от 26.05.2022 № У-46; приказы СОШ №9 от 18.03.2022№77 и от 19.05.2022 № 96/1; приказы СОШ №10 от 14.10.21 № 307-л и  от 11.01.2022 № 8 –л; приказ ЭЛ от 29.04.2022 № 19-У</t>
  </si>
  <si>
    <t>г. Искитим </t>
  </si>
  <si>
    <t>Приказы МБОУ СОШ № 4 от 17.12.2021 № 257 у; МБОУ СОШ № 8 от 03.02.2022 г. № 16 у; МБОУ СОШ № 11 от 22.04.2022 г. № 93 у; МБОУ СОШ № 14 от 18.11.2021 № 217 у, от 06.12.20221 г. № 223 у; МБОУ СОШ № 5 от 04.05.2022 Г. № 157 у</t>
  </si>
  <si>
    <t>р.п. Кольцово</t>
  </si>
  <si>
    <t xml:space="preserve"> "Биотехнологический лицей № 21" Приказ 72/об от 13.04.2022г.</t>
  </si>
  <si>
    <t>г. Обь </t>
  </si>
  <si>
    <t xml:space="preserve">Название образовательной организации профессионального образования </t>
  </si>
  <si>
    <t>из них, выбыл (переведенны)  в другую образовательную организация (отчислен; выпустился)</t>
  </si>
  <si>
    <t>ГБПОУ «Колыванский аграрный колледж»</t>
  </si>
  <si>
    <t>№273 от 22.12.2021; №274 от 27.12.2021; №277 от 27.12.2021; №281 от 30.12.2021</t>
  </si>
  <si>
    <t>ГБПОУ «Кочковский межрайонный аграрный лицей»</t>
  </si>
  <si>
    <t>-</t>
  </si>
  <si>
    <t>ГБПОУ НСО «Куйбышевский политехнический колледж»</t>
  </si>
  <si>
    <t>№ 30-К от 14.04.2022</t>
  </si>
  <si>
    <t>ГБПОУ НСО "Купинский межрайонный аграрный лицей</t>
  </si>
  <si>
    <t>ГБПОУ НСО "Маслянинский аграрный колледж"</t>
  </si>
  <si>
    <t>ГБПОУ НСО «Ордынский Аграрный Колледж»</t>
  </si>
  <si>
    <t>ГАПОУ НСО "Татарский политехнический колледж"</t>
  </si>
  <si>
    <t>№13ок 15.03.2022г.</t>
  </si>
  <si>
    <t>ГБПОУ НСО "Тогучинский политехнический колледж"</t>
  </si>
  <si>
    <t>№ 10-к-спо от 07.02.2022, №7-к-спо от 24.01.2022</t>
  </si>
  <si>
    <t>ГБПОУ НСО "Черепановский политехнический колледж"</t>
  </si>
  <si>
    <t>ГАПОУ НСО "Черепановский педагогический колледж"</t>
  </si>
  <si>
    <t>ГБПОУ НСО «Чулымский межрайонный аграрный лицей»</t>
  </si>
  <si>
    <t>ГБПОУ НСО «Бердский политехнический колледж»</t>
  </si>
  <si>
    <t>Искитимский филиал ГБПОУ НСО "Новосибирский строительно-монтажный колледж"</t>
  </si>
  <si>
    <t>ГБПОУ НСО «Новосибирский авиастроительный лицей»</t>
  </si>
  <si>
    <t>ГБПОУ НСО «Новосибирский строительно-монтажный колледж»</t>
  </si>
  <si>
    <t>ГАПОУ НСО  «Новосибирский лицей питания»</t>
  </si>
  <si>
    <t>7-к от 10.03.2022</t>
  </si>
  <si>
    <t>ГАПОУ НСО  «Новосибирский машиностроительный колледж»</t>
  </si>
  <si>
    <t>отчислены по личному заявлению: 50-к 07.10.2021, 85-к 30.12.2021, 87-к от 30.12.2021, 02-к от 17.01.2022 г.</t>
  </si>
  <si>
    <t>ГАПОУ НСО «Новосибирский колледж автосервиса и дорожного хозяйства»</t>
  </si>
  <si>
    <t>36-к от 11.01.2022, 52-дк от 24.03.2022, 52-к от 19.05.2022, 60-дк от 24.05.2022</t>
  </si>
  <si>
    <t>ГАПОУ НСО «Новосибирский колледж легкой промышленности и сервиса»</t>
  </si>
  <si>
    <t xml:space="preserve">№04-кс от 13.01.22; №88а от 26.11.21; 05-кс от17.01.22; №07-кр от 01.02.22; №32-кс от18.05.22; № 92-а от15.12.21; №58-а от05.10.21; №03-кс от 12.01.22. </t>
  </si>
  <si>
    <t>ГАПОУ НСО «Новосибирский колледж печати и информационных технологий»</t>
  </si>
  <si>
    <t>ГАПОУ НСО «Новосибирский колледж питания и сервиса»</t>
  </si>
  <si>
    <t>а/о: № 377-уч от 21.12.2021, № 126-уч от 05.04.2022</t>
  </si>
  <si>
    <t>ГБПОУ НСО «Новосибирский промышленный колледж»</t>
  </si>
  <si>
    <t>ГБПОУ НСО «Новосибирский профессионально-педагогический колледж»</t>
  </si>
  <si>
    <t>ГБПОУ НСО «Новосибирский технологический колледж»</t>
  </si>
  <si>
    <t>ГАПОУ НСО«Новосибирский центр профессионального обучения в сфере транспорта»</t>
  </si>
  <si>
    <t>ГБПОУ НСО «Сибирский геофизический колледж»</t>
  </si>
  <si>
    <t>30-к от 06.12.2021</t>
  </si>
  <si>
    <t>ГАПОУ НСО «Новосибирский архитектурно-строительный колледж»</t>
  </si>
  <si>
    <t>01.12.2021 № 56-к</t>
  </si>
  <si>
    <t>ГАПОУ НСО «Новосибирский колледж парикмахерского искусства»</t>
  </si>
  <si>
    <t>08.04.2022 №44-к-СПО</t>
  </si>
  <si>
    <t>ГАПОУ НСО «Новосибирский колледж пищевой промышленности и переработки»</t>
  </si>
  <si>
    <t>02.06.2022 № 88-к; 20.01.2022 №17-к; 31.01.2022 №22-к; 12.01.2022 №7-к</t>
  </si>
  <si>
    <t>ГБПОУ НСО «Новосибирский промышленно-энергетический колледж»</t>
  </si>
  <si>
    <t>ГБПОУ НСО  «Новосибирский речной колледж»</t>
  </si>
  <si>
    <t>14.03.2022 № 5-кс; 23.05.2022 11-кр.</t>
  </si>
  <si>
    <t>ГБПОУ НСО «Новосибирский технический колледж им. А.И. Покрышкина»</t>
  </si>
  <si>
    <t xml:space="preserve"> под стражей </t>
  </si>
  <si>
    <t>ГБПОУ НСО «Новосибирский технологический колледж питания»</t>
  </si>
  <si>
    <t>Пр. № 35-К-СПО от 27.04.2022</t>
  </si>
  <si>
    <t>ГБПОУ НСО «Новосибирский автотранспортный колледж»</t>
  </si>
  <si>
    <t>Пр. №58-Б от 08.11.21, Пр. №37-П от 30.11.21</t>
  </si>
  <si>
    <t>ГБПОУ НСО «Новосибирский химико-технологический колледж им. Д.И. Менделеева»</t>
  </si>
  <si>
    <t>от 16.03.2022 №17/06 -78</t>
  </si>
  <si>
    <t>ГБПОУ НСО «Новосибирский колледж почтовой связи и сервиса»</t>
  </si>
  <si>
    <t>Пр. №92-к от 11.11.2021 г.</t>
  </si>
  <si>
    <t>ГБПОУ НСО «Новосибирский электромеханический колледж»</t>
  </si>
  <si>
    <t>ДК-СПО  10 от 11.03.2022 К-СПО 15 от 18.03.2022</t>
  </si>
  <si>
    <t>ГБПОУ НСО «Новосибирский политехнический колледж»</t>
  </si>
  <si>
    <t>Приказы 68-к от21.1021;30-к от11.04.21;64-к 06.10.21; 31.03.22;Приказ 24 от 30.03.22</t>
  </si>
  <si>
    <t>ГБПОУ НСО «НАТК им. Галущака»</t>
  </si>
  <si>
    <t>Приказ №Уч-181/1 от 23.12.2021,  Приказ №Уч-003/2 от 13.01.2022 г</t>
  </si>
  <si>
    <t>ГБПОУ НСО «Новосибирский торгово-экономический колледж»</t>
  </si>
  <si>
    <t>ГБПОУ НСО «Новосибирский колледж электроники и вычислительной техники»</t>
  </si>
  <si>
    <t xml:space="preserve">№112-у от 25.04.22; №274-у от 09.11.21; №275-у от 10.10.21 </t>
  </si>
  <si>
    <t>ГБПОУ НСО «Новосибирский колледж транспортных технологий имени Н.А. Лунина»</t>
  </si>
  <si>
    <t>ГАПОУ НСО «Новосибирский педагогический колледж № 1 им. А.С. Макаренко»</t>
  </si>
  <si>
    <t>Барабинский филиал ГБПОУ НСО "НКТТ им. Н.А. Лунина"</t>
  </si>
  <si>
    <t>ГБПОУ НСО «Венгеровский центр профессионального обучения»</t>
  </si>
  <si>
    <t>ГБПОУ НСО «Доволенский аграрный колледж»</t>
  </si>
  <si>
    <t>группа состоит из детей-сирот и детей, оставшихся без попечения родителей</t>
  </si>
  <si>
    <t>ГБПОУ "Здвинский межрайонный аграрный лицей"</t>
  </si>
  <si>
    <t>Отчислены по заявлению: Приказ от 25.11.2021 № 14-к; Приказ  от 08.04.2022 № 7-к</t>
  </si>
  <si>
    <t>ГБПОУ НСО "Искитимский центр профессионального обучения"</t>
  </si>
  <si>
    <t>Отчислен по личному  заявлению: Приказ № 4-к от 27.04.2022</t>
  </si>
  <si>
    <t>ГБПОУ НСО "Линевский центр профессионального обучения"</t>
  </si>
  <si>
    <t>№15-К от 05.10.2021, №17-К от 11.10.2021, №19-к от 14.10.2021, №21-к от 12.11.2021, №23-к от 18.11.2021,№1-к от 10.01.2022, №3-к от 09.02.2022, №4-к от 14.02.2022, №6-к от 10.03.2022</t>
  </si>
  <si>
    <t>ГАПОУ НСО "Карасукский политехнический лицей"</t>
  </si>
  <si>
    <t>ГАПОУ НСО "Куйбышевский педагогический колледж"</t>
  </si>
  <si>
    <t>№273от 15.11.21</t>
  </si>
  <si>
    <t>ГАПОУ НСО "Татарский педагогический колледж"</t>
  </si>
  <si>
    <t>ГАПОУ НСО "Болотнинский педагогический колледж"</t>
  </si>
  <si>
    <t>ГАПОУ НСО "Карасукский педагогический колледж"</t>
  </si>
  <si>
    <t>ГАПОУ НСО "Барабинский медицинский колледж"</t>
  </si>
  <si>
    <t>ГАПОУ НСО "Куйбышевский медицинский техникум"</t>
  </si>
  <si>
    <t>ГАПОУ НСО "Купинский медицинский техникум"</t>
  </si>
  <si>
    <t>Бердский филиал ГАПОУ НСО «Новосибирский медицинский колледж»</t>
  </si>
  <si>
    <t>Искитимский филиал ГАПОУ НСО «Новосибирский медицинский колледж</t>
  </si>
  <si>
    <t>ГАПОУ НСО «Новосибирский медицинский колледж»</t>
  </si>
  <si>
    <t>ГАПОУ НСО «Новосибирский музыкальный колледж имени А.Ф. Мурова»</t>
  </si>
  <si>
    <t>ГАПОУ НСО «Новосибирский областной колледж культуры и искусств»</t>
  </si>
  <si>
    <t>Барабинский филиал ГАПОУ НСО «НОККиИ»</t>
  </si>
  <si>
    <t>ГАПОУ НСО Новосибирское училище (колледж) олимпийского резерва</t>
  </si>
  <si>
    <t>Новосибирское командное речное училище имени С. И. Дежнева - структурное подразделение ФГБОУ ВО "СГУВТ"</t>
  </si>
  <si>
    <t>ВКИ НГУ</t>
  </si>
  <si>
    <t>Название муниципального района и городского округа города Новосибирска</t>
  </si>
  <si>
    <t xml:space="preserve">Дзержинский </t>
  </si>
  <si>
    <t>приказ № 18/1 от 10.01.2022; № 4/2 от 04.04.2022 (2 человека);  № 33 от 27.11.2022</t>
  </si>
  <si>
    <t>Калининский</t>
  </si>
  <si>
    <t>приказ № 51-у от 15.04.2022, № 68-у от 14.05.2022, № 66 от 21.03.2022, 135 от 29.04.2022, № 35 от 16.05.2022, № 12 от 18.03.2022, № 34-од от 28.02.2022, № 393 - оду от 30.12.2021, № 2-у от 10.01.2022, № 2-у от 10.01.2022, № 3 -у от 25.01.2022, № 10-у от 14.03.2022, № 104-у от 30.11.2022</t>
  </si>
  <si>
    <t>Кировский</t>
  </si>
  <si>
    <t>приказ № 103-у от 09.12.2021;  № 150 от 28.10.2021;  № 72 от 03.02.2022,  № 128 от 20.01.2022</t>
  </si>
  <si>
    <t>Ленинский</t>
  </si>
  <si>
    <t>приказ № 06 от 30.05.2022, № 54 от 18.03.2022, № 161 - од от 25.01.2022, № 156 от 03.02.2022, № 84 от 25.10.2021, № 97 от 22.11.2021, № 31-од от 11.02.2022, № 362-у от 15.11.2021, № 40-у 16.03.2022, № 41-у от 22.03.2022, № 55-у от 10.04.2022, № 6 от 22.09.2022, № 41-у от 20.04.2022, № 122 - у от 15.03.2022, № 124 от 16.03.2022, № 67 у от 30.11.2021, № 64 - у от 17.11.2021, № 01-10-94 от 21.02.2022, № 220/1 от 15.12.2021, № 51-у от 02.11.2021, № 32/1-у от 29.09.2021, № 51/2 - у от 08.11.2021, № 119 от 26.11.2021</t>
  </si>
  <si>
    <t>Октябрьский</t>
  </si>
  <si>
    <t xml:space="preserve">приказ № 19 от 18.05.2022, № 51 от 16.11.2021, № 239 от 26.11.2021, № 246 у от 12.05.2022, </t>
  </si>
  <si>
    <t>Первомайский</t>
  </si>
  <si>
    <t>приказ № 16 от 26.01.2022, приказ № 225/в от 06.04.2022</t>
  </si>
  <si>
    <t>Советский</t>
  </si>
  <si>
    <t>приказ № 85-у от 20.05.2022, № 18 от 11.01.2022</t>
  </si>
  <si>
    <t>Центральный округ</t>
  </si>
  <si>
    <t xml:space="preserve">приказ № 33 от 28.02.2022, № 15 от 25.11.2021, № 21 от 10.03.2022, № 42 от 18.05.2022, №337 от 06.10.2021 </t>
  </si>
  <si>
    <t>Организация работы по психолого-педагогическому сопровождению обучающихся группы повышенного внимания по суицидальному поведению (ГПВ СП) по результатам социально-психологического тестирования (СПТ 2021/22уч.год)</t>
  </si>
  <si>
    <t>Название общеобразовательной организации подведомственные министерству образования Новосибирской области</t>
  </si>
  <si>
    <t>ГБОУ НСО «Областной центр образования»</t>
  </si>
  <si>
    <t>ГБОУ НСО "ККК им. Героя Российской Федерации О. Куянова (школа-интернат)"</t>
  </si>
  <si>
    <t>ГАОУ НСО «Общеобразовательная школа-интернат с углубленным изучением предметов спортивного профиля»</t>
  </si>
  <si>
    <t>ГБОУ КШИ «Сибирский кадетский корпус»</t>
  </si>
  <si>
    <t>18.11.2021, №301; 13.01.2022, №5.</t>
  </si>
  <si>
    <t>ГБОУ НСО «САКК им. А.И. Покрышкина (школа-интернат)»</t>
  </si>
  <si>
    <t>ИТОГО</t>
  </si>
  <si>
    <t>НСО</t>
  </si>
  <si>
    <t>г. Новосибирск</t>
  </si>
  <si>
    <t>ОО подведомственные министерству образования Новосибирской области</t>
  </si>
  <si>
    <t>2021-2023</t>
  </si>
  <si>
    <t>№/№</t>
  </si>
  <si>
    <t>Наименование муниципального района/городского округа</t>
  </si>
  <si>
    <t>Год</t>
  </si>
  <si>
    <t>Всего обуч-ся</t>
  </si>
  <si>
    <t>Получено согласий</t>
  </si>
  <si>
    <t>Недостоверные ответы</t>
  </si>
  <si>
    <t>Принято в обработку</t>
  </si>
  <si>
    <t>%</t>
  </si>
  <si>
    <t>% от общего кол-ва</t>
  </si>
  <si>
    <t>% от согласий</t>
  </si>
  <si>
    <t xml:space="preserve">Баганский район </t>
  </si>
  <si>
    <t xml:space="preserve">Венгеровский район </t>
  </si>
  <si>
    <t xml:space="preserve">Каргатский район </t>
  </si>
  <si>
    <t xml:space="preserve">Колыванский район </t>
  </si>
  <si>
    <t xml:space="preserve">Коченевский район </t>
  </si>
  <si>
    <t xml:space="preserve">Кочковский район </t>
  </si>
  <si>
    <t xml:space="preserve">Краснозерский район </t>
  </si>
  <si>
    <t xml:space="preserve">Куйбышевский район </t>
  </si>
  <si>
    <t xml:space="preserve">Купинский район </t>
  </si>
  <si>
    <t xml:space="preserve">Кыштовский район </t>
  </si>
  <si>
    <t xml:space="preserve">Маслянинский район </t>
  </si>
  <si>
    <t xml:space="preserve">Мошковский район </t>
  </si>
  <si>
    <t xml:space="preserve">Новосибирский район </t>
  </si>
  <si>
    <t xml:space="preserve">Ордынский район </t>
  </si>
  <si>
    <t xml:space="preserve">Северный район </t>
  </si>
  <si>
    <t xml:space="preserve">Сузунский район </t>
  </si>
  <si>
    <t xml:space="preserve">Татарский район </t>
  </si>
  <si>
    <t xml:space="preserve">Тогучинский район </t>
  </si>
  <si>
    <t xml:space="preserve">Убинский район </t>
  </si>
  <si>
    <t xml:space="preserve">Усть-Таркский район </t>
  </si>
  <si>
    <t xml:space="preserve">Чановский район </t>
  </si>
  <si>
    <t xml:space="preserve">Черепановский район </t>
  </si>
  <si>
    <t xml:space="preserve">Чистоозерный район </t>
  </si>
  <si>
    <t xml:space="preserve">г. Искитим </t>
  </si>
  <si>
    <t xml:space="preserve">г. Обь </t>
  </si>
  <si>
    <t>ООО, подведомственные МО НСО</t>
  </si>
  <si>
    <t>Организации другой ведомственной подчиненности</t>
  </si>
  <si>
    <t>  </t>
  </si>
  <si>
    <t>ПОО, подведомственные  МО НСО</t>
  </si>
  <si>
    <t>ПОО других ведомств</t>
  </si>
  <si>
    <t>ВО </t>
  </si>
  <si>
    <t>Итого </t>
  </si>
  <si>
    <t>Наличие  латентного риска[1]</t>
  </si>
  <si>
    <t>Наличие  явного риска[2]</t>
  </si>
  <si>
    <t>Группа повышенного внимания по СП[3]</t>
  </si>
  <si>
    <t> 29 </t>
  </si>
  <si>
    <t xml:space="preserve">ОО </t>
  </si>
  <si>
    <t>ПОО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</si>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</sst>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Liberation Sans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sz val="9"/>
      <color theme="5"/>
      <name val="Times New Roman"/>
      <family val="1"/>
      <charset val="204"/>
    </font>
    <font>
      <b/>
      <sz val="9"/>
      <color theme="5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52"/>
        <bgColor indexed="52"/>
      </patternFill>
    </fill>
    <fill>
      <patternFill patternType="solid">
        <fgColor rgb="FFFCE5CD"/>
        <bgColor rgb="FFFCE5CD"/>
      </patternFill>
    </fill>
    <fill>
      <patternFill patternType="none">
        <fgColor auto="1"/>
        <bgColor auto="1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CE5CD"/>
      </patternFill>
    </fill>
    <fill>
      <patternFill patternType="solid">
        <fgColor rgb="FFFFFF0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auto="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/>
    <xf numFmtId="9" fontId="14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3" fillId="5" borderId="0" xfId="0" applyFont="1" applyFill="1"/>
    <xf numFmtId="0" fontId="5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6" borderId="0" xfId="0" applyFont="1" applyFill="1"/>
    <xf numFmtId="0" fontId="5" fillId="6" borderId="6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/>
    <xf numFmtId="0" fontId="8" fillId="5" borderId="6" xfId="0" applyFont="1" applyFill="1" applyBorder="1" applyAlignment="1">
      <alignment horizontal="left" wrapText="1"/>
    </xf>
    <xf numFmtId="0" fontId="8" fillId="5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0" xfId="0" applyFont="1" applyFill="1" applyAlignment="1" applyProtection="1">
      <alignment horizontal="left" vertical="top"/>
      <protection locked="0"/>
    </xf>
    <xf numFmtId="14" fontId="10" fillId="5" borderId="0" xfId="0" applyNumberFormat="1" applyFont="1" applyFill="1" applyAlignment="1" applyProtection="1">
      <alignment horizontal="right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Protection="1">
      <protection locked="0"/>
    </xf>
    <xf numFmtId="0" fontId="6" fillId="0" borderId="12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Protection="1">
      <protection locked="0"/>
    </xf>
    <xf numFmtId="0" fontId="5" fillId="5" borderId="4" xfId="0" applyFont="1" applyFill="1" applyBorder="1" applyAlignment="1">
      <alignment horizontal="center" wrapText="1"/>
    </xf>
    <xf numFmtId="0" fontId="11" fillId="5" borderId="0" xfId="0" applyFont="1" applyFill="1"/>
    <xf numFmtId="0" fontId="6" fillId="6" borderId="4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right"/>
      <protection locked="0"/>
    </xf>
    <xf numFmtId="0" fontId="6" fillId="6" borderId="2" xfId="0" applyFont="1" applyFill="1" applyBorder="1" applyAlignment="1" applyProtection="1">
      <alignment horizontal="right"/>
      <protection locked="0"/>
    </xf>
    <xf numFmtId="0" fontId="13" fillId="5" borderId="4" xfId="1" applyFont="1" applyFill="1" applyBorder="1" applyAlignment="1">
      <alignment horizontal="left" vertical="center" wrapText="1"/>
    </xf>
    <xf numFmtId="0" fontId="13" fillId="5" borderId="9" xfId="1" applyFont="1" applyFill="1" applyBorder="1" applyAlignment="1">
      <alignment horizontal="center" wrapText="1"/>
    </xf>
    <xf numFmtId="0" fontId="13" fillId="5" borderId="5" xfId="1" applyFont="1" applyFill="1" applyBorder="1" applyAlignment="1">
      <alignment horizontal="center" vertical="center"/>
    </xf>
    <xf numFmtId="0" fontId="13" fillId="5" borderId="6" xfId="1" applyFont="1" applyFill="1" applyBorder="1" applyProtection="1">
      <protection locked="0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8" borderId="4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Protection="1">
      <protection locked="0"/>
    </xf>
    <xf numFmtId="0" fontId="5" fillId="8" borderId="9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top"/>
    </xf>
    <xf numFmtId="0" fontId="12" fillId="5" borderId="9" xfId="0" applyFont="1" applyFill="1" applyBorder="1" applyAlignment="1">
      <alignment horizontal="center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7" xfId="0" applyFill="1" applyBorder="1" applyProtection="1">
      <protection locked="0"/>
    </xf>
    <xf numFmtId="0" fontId="12" fillId="5" borderId="4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 applyProtection="1">
      <alignment wrapText="1"/>
      <protection locked="0"/>
    </xf>
    <xf numFmtId="0" fontId="12" fillId="6" borderId="4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center" vertical="center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>
      <alignment vertical="center"/>
    </xf>
    <xf numFmtId="0" fontId="3" fillId="7" borderId="0" xfId="0" applyFont="1" applyFill="1"/>
    <xf numFmtId="0" fontId="1" fillId="0" borderId="0" xfId="0" applyFont="1"/>
    <xf numFmtId="0" fontId="0" fillId="0" borderId="0" xfId="0" applyFill="1"/>
    <xf numFmtId="0" fontId="19" fillId="0" borderId="9" xfId="0" applyFont="1" applyFill="1" applyBorder="1" applyAlignment="1">
      <alignment vertical="center" wrapText="1"/>
    </xf>
    <xf numFmtId="10" fontId="19" fillId="0" borderId="9" xfId="0" applyNumberFormat="1" applyFont="1" applyFill="1" applyBorder="1" applyAlignment="1">
      <alignment vertical="center" wrapText="1"/>
    </xf>
    <xf numFmtId="9" fontId="19" fillId="0" borderId="9" xfId="0" applyNumberFormat="1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/>
    </xf>
    <xf numFmtId="9" fontId="19" fillId="0" borderId="9" xfId="0" applyNumberFormat="1" applyFont="1" applyFill="1" applyBorder="1" applyAlignment="1">
      <alignment vertical="center"/>
    </xf>
    <xf numFmtId="10" fontId="19" fillId="0" borderId="9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/>
    </xf>
    <xf numFmtId="0" fontId="16" fillId="0" borderId="0" xfId="0" applyFo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center" wrapText="1"/>
    </xf>
    <xf numFmtId="164" fontId="6" fillId="5" borderId="9" xfId="2" applyNumberFormat="1" applyFont="1" applyFill="1" applyBorder="1" applyAlignment="1">
      <alignment horizontal="center" wrapText="1"/>
    </xf>
    <xf numFmtId="0" fontId="3" fillId="5" borderId="9" xfId="0" applyFont="1" applyFill="1" applyBorder="1" applyAlignment="1" applyProtection="1">
      <alignment horizontal="center"/>
      <protection locked="0"/>
    </xf>
    <xf numFmtId="164" fontId="3" fillId="6" borderId="9" xfId="2" applyNumberFormat="1" applyFont="1" applyFill="1" applyBorder="1" applyAlignment="1" applyProtection="1">
      <alignment horizontal="center"/>
      <protection locked="0"/>
    </xf>
    <xf numFmtId="164" fontId="3" fillId="5" borderId="9" xfId="2" applyNumberFormat="1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Protection="1">
      <protection locked="0"/>
    </xf>
    <xf numFmtId="0" fontId="12" fillId="5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top"/>
    </xf>
    <xf numFmtId="0" fontId="12" fillId="6" borderId="9" xfId="0" applyFont="1" applyFill="1" applyBorder="1" applyAlignment="1">
      <alignment horizontal="center" vertical="center"/>
    </xf>
    <xf numFmtId="0" fontId="0" fillId="6" borderId="9" xfId="0" applyFill="1" applyBorder="1" applyProtection="1">
      <protection locked="0"/>
    </xf>
    <xf numFmtId="0" fontId="1" fillId="0" borderId="9" xfId="0" applyFont="1" applyBorder="1"/>
    <xf numFmtId="0" fontId="17" fillId="9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 applyProtection="1">
      <alignment horizontal="center"/>
      <protection locked="0"/>
    </xf>
    <xf numFmtId="0" fontId="23" fillId="6" borderId="9" xfId="0" applyFont="1" applyFill="1" applyBorder="1" applyAlignment="1" applyProtection="1">
      <alignment horizontal="center"/>
      <protection locked="0"/>
    </xf>
    <xf numFmtId="0" fontId="23" fillId="6" borderId="9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Protection="1">
      <protection locked="0"/>
    </xf>
    <xf numFmtId="0" fontId="16" fillId="6" borderId="9" xfId="0" applyFont="1" applyFill="1" applyBorder="1" applyProtection="1">
      <protection locked="0"/>
    </xf>
    <xf numFmtId="0" fontId="24" fillId="9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164" fontId="6" fillId="0" borderId="9" xfId="2" applyNumberFormat="1" applyFont="1" applyFill="1" applyBorder="1" applyAlignment="1">
      <alignment horizontal="center" wrapText="1"/>
    </xf>
    <xf numFmtId="0" fontId="23" fillId="0" borderId="9" xfId="0" applyFont="1" applyFill="1" applyBorder="1" applyAlignment="1" applyProtection="1">
      <alignment horizontal="center"/>
      <protection locked="0"/>
    </xf>
    <xf numFmtId="164" fontId="3" fillId="0" borderId="9" xfId="2" applyNumberFormat="1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9" fontId="3" fillId="5" borderId="9" xfId="2" applyFont="1" applyFill="1" applyBorder="1" applyAlignment="1" applyProtection="1">
      <alignment horizontal="center"/>
      <protection locked="0"/>
    </xf>
    <xf numFmtId="0" fontId="27" fillId="4" borderId="9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 applyProtection="1">
      <alignment horizontal="center"/>
      <protection locked="0"/>
    </xf>
    <xf numFmtId="0" fontId="28" fillId="0" borderId="9" xfId="0" applyFont="1" applyFill="1" applyBorder="1" applyAlignment="1" applyProtection="1">
      <alignment horizontal="center"/>
      <protection locked="0"/>
    </xf>
    <xf numFmtId="0" fontId="28" fillId="6" borderId="9" xfId="0" applyFont="1" applyFill="1" applyBorder="1" applyAlignment="1" applyProtection="1">
      <alignment horizontal="center"/>
      <protection locked="0"/>
    </xf>
    <xf numFmtId="0" fontId="28" fillId="6" borderId="9" xfId="0" applyFont="1" applyFill="1" applyBorder="1" applyAlignment="1" applyProtection="1">
      <alignment horizontal="center" vertical="center"/>
      <protection locked="0"/>
    </xf>
    <xf numFmtId="0" fontId="29" fillId="9" borderId="9" xfId="0" applyFont="1" applyFill="1" applyBorder="1"/>
    <xf numFmtId="0" fontId="29" fillId="0" borderId="9" xfId="0" applyFont="1" applyBorder="1"/>
    <xf numFmtId="0" fontId="29" fillId="0" borderId="0" xfId="0" applyFont="1"/>
    <xf numFmtId="0" fontId="29" fillId="9" borderId="9" xfId="0" applyFont="1" applyFill="1" applyBorder="1" applyAlignment="1">
      <alignment horizontal="center"/>
    </xf>
    <xf numFmtId="0" fontId="29" fillId="5" borderId="9" xfId="0" applyFont="1" applyFill="1" applyBorder="1" applyAlignment="1" applyProtection="1">
      <alignment horizontal="center"/>
      <protection locked="0"/>
    </xf>
    <xf numFmtId="0" fontId="29" fillId="6" borderId="9" xfId="0" applyFont="1" applyFill="1" applyBorder="1" applyAlignment="1" applyProtection="1">
      <alignment horizontal="center"/>
      <protection locked="0"/>
    </xf>
    <xf numFmtId="0" fontId="29" fillId="0" borderId="9" xfId="0" applyFont="1" applyBorder="1" applyAlignment="1">
      <alignment horizontal="center"/>
    </xf>
    <xf numFmtId="0" fontId="28" fillId="9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3" fillId="0" borderId="9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5" fillId="5" borderId="9" xfId="0" applyFont="1" applyFill="1" applyBorder="1" applyAlignment="1">
      <alignment horizontal="left" wrapText="1"/>
    </xf>
    <xf numFmtId="0" fontId="35" fillId="5" borderId="9" xfId="0" applyFont="1" applyFill="1" applyBorder="1" applyAlignment="1">
      <alignment horizontal="center" wrapText="1"/>
    </xf>
    <xf numFmtId="0" fontId="36" fillId="5" borderId="9" xfId="0" applyFont="1" applyFill="1" applyBorder="1" applyAlignment="1">
      <alignment horizontal="center" wrapText="1"/>
    </xf>
    <xf numFmtId="164" fontId="36" fillId="5" borderId="9" xfId="2" applyNumberFormat="1" applyFont="1" applyFill="1" applyBorder="1" applyAlignment="1">
      <alignment horizontal="center" wrapText="1"/>
    </xf>
    <xf numFmtId="0" fontId="37" fillId="5" borderId="9" xfId="0" applyFont="1" applyFill="1" applyBorder="1" applyAlignment="1" applyProtection="1">
      <alignment horizontal="center"/>
      <protection locked="0"/>
    </xf>
    <xf numFmtId="0" fontId="38" fillId="5" borderId="9" xfId="0" applyFont="1" applyFill="1" applyBorder="1" applyAlignment="1" applyProtection="1">
      <alignment horizontal="center"/>
      <protection locked="0"/>
    </xf>
    <xf numFmtId="164" fontId="38" fillId="5" borderId="9" xfId="2" applyNumberFormat="1" applyFont="1" applyFill="1" applyBorder="1" applyAlignment="1" applyProtection="1">
      <alignment horizontal="center"/>
      <protection locked="0"/>
    </xf>
    <xf numFmtId="9" fontId="38" fillId="5" borderId="9" xfId="2" applyFont="1" applyFill="1" applyBorder="1" applyAlignment="1" applyProtection="1">
      <alignment horizontal="center"/>
      <protection locked="0"/>
    </xf>
    <xf numFmtId="0" fontId="39" fillId="0" borderId="0" xfId="0" applyFont="1"/>
    <xf numFmtId="0" fontId="40" fillId="0" borderId="9" xfId="0" applyFont="1" applyFill="1" applyBorder="1" applyAlignment="1">
      <alignment vertical="center" wrapText="1"/>
    </xf>
    <xf numFmtId="0" fontId="41" fillId="0" borderId="9" xfId="0" applyFont="1" applyFill="1" applyBorder="1" applyAlignment="1">
      <alignment vertical="center" wrapText="1"/>
    </xf>
    <xf numFmtId="164" fontId="42" fillId="5" borderId="9" xfId="2" applyNumberFormat="1" applyFont="1" applyFill="1" applyBorder="1" applyAlignment="1">
      <alignment horizontal="center" wrapText="1"/>
    </xf>
    <xf numFmtId="164" fontId="43" fillId="5" borderId="9" xfId="2" applyNumberFormat="1" applyFont="1" applyFill="1" applyBorder="1" applyAlignment="1" applyProtection="1">
      <alignment horizontal="center"/>
      <protection locked="0"/>
    </xf>
    <xf numFmtId="9" fontId="43" fillId="5" borderId="9" xfId="2" applyFont="1" applyFill="1" applyBorder="1" applyAlignment="1" applyProtection="1">
      <alignment horizontal="center"/>
      <protection locked="0"/>
    </xf>
    <xf numFmtId="0" fontId="15" fillId="0" borderId="0" xfId="0" applyFont="1"/>
    <xf numFmtId="0" fontId="20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wrapText="1"/>
    </xf>
    <xf numFmtId="0" fontId="21" fillId="0" borderId="9" xfId="0" applyFont="1" applyFill="1" applyBorder="1" applyAlignment="1">
      <alignment horizontal="center" wrapText="1"/>
    </xf>
    <xf numFmtId="164" fontId="21" fillId="0" borderId="9" xfId="2" applyNumberFormat="1" applyFont="1" applyFill="1" applyBorder="1" applyAlignment="1">
      <alignment horizontal="center" wrapText="1"/>
    </xf>
    <xf numFmtId="0" fontId="30" fillId="0" borderId="9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Alignment="1" applyProtection="1">
      <alignment horizontal="center"/>
      <protection locked="0"/>
    </xf>
    <xf numFmtId="164" fontId="31" fillId="0" borderId="9" xfId="2" applyNumberFormat="1" applyFont="1" applyFill="1" applyBorder="1" applyAlignment="1" applyProtection="1">
      <alignment horizontal="center"/>
      <protection locked="0"/>
    </xf>
    <xf numFmtId="9" fontId="31" fillId="0" borderId="9" xfId="2" applyFont="1" applyFill="1" applyBorder="1" applyAlignment="1" applyProtection="1">
      <alignment horizontal="center"/>
      <protection locked="0"/>
    </xf>
    <xf numFmtId="164" fontId="3" fillId="9" borderId="9" xfId="2" applyNumberFormat="1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1" fillId="0" borderId="0" xfId="0" applyFont="1" applyFill="1"/>
    <xf numFmtId="0" fontId="32" fillId="0" borderId="0" xfId="0" applyFont="1" applyFill="1"/>
    <xf numFmtId="0" fontId="27" fillId="9" borderId="9" xfId="0" applyFont="1" applyFill="1" applyBorder="1" applyAlignment="1">
      <alignment horizontal="left" wrapText="1"/>
    </xf>
    <xf numFmtId="0" fontId="27" fillId="9" borderId="9" xfId="0" applyFont="1" applyFill="1" applyBorder="1" applyAlignment="1">
      <alignment horizontal="center" wrapText="1"/>
    </xf>
    <xf numFmtId="0" fontId="15" fillId="9" borderId="9" xfId="0" applyFont="1" applyFill="1" applyBorder="1"/>
    <xf numFmtId="0" fontId="15" fillId="0" borderId="9" xfId="0" applyFont="1" applyFill="1" applyBorder="1"/>
    <xf numFmtId="164" fontId="43" fillId="6" borderId="9" xfId="2" applyNumberFormat="1" applyFont="1" applyFill="1" applyBorder="1" applyAlignment="1" applyProtection="1">
      <alignment horizontal="center"/>
      <protection locked="0"/>
    </xf>
    <xf numFmtId="0" fontId="20" fillId="6" borderId="9" xfId="0" applyFont="1" applyFill="1" applyBorder="1" applyAlignment="1">
      <alignment horizontal="left" vertical="top"/>
    </xf>
    <xf numFmtId="0" fontId="27" fillId="6" borderId="9" xfId="0" applyFont="1" applyFill="1" applyBorder="1" applyAlignment="1">
      <alignment horizontal="center" wrapText="1"/>
    </xf>
    <xf numFmtId="0" fontId="15" fillId="0" borderId="9" xfId="0" applyFont="1" applyBorder="1"/>
    <xf numFmtId="0" fontId="12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Protection="1">
      <protection locked="0"/>
    </xf>
    <xf numFmtId="0" fontId="1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protection locked="0"/>
    </xf>
    <xf numFmtId="0" fontId="11" fillId="5" borderId="6" xfId="0" applyFont="1" applyFill="1" applyBorder="1" applyAlignment="1" applyProtection="1">
      <protection locked="0"/>
    </xf>
    <xf numFmtId="0" fontId="11" fillId="0" borderId="6" xfId="0" applyFon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14" fontId="11" fillId="0" borderId="6" xfId="0" applyNumberFormat="1" applyFont="1" applyBorder="1" applyAlignment="1" applyProtection="1">
      <protection locked="0"/>
    </xf>
    <xf numFmtId="0" fontId="6" fillId="6" borderId="2" xfId="0" applyFont="1" applyFill="1" applyBorder="1" applyAlignment="1" applyProtection="1">
      <alignment horizontal="left"/>
      <protection locked="0"/>
    </xf>
    <xf numFmtId="0" fontId="13" fillId="5" borderId="6" xfId="1" applyFont="1" applyFill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8" borderId="6" xfId="0" applyFont="1" applyFill="1" applyBorder="1" applyAlignme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8" borderId="0" xfId="0" applyFont="1" applyFill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1" fillId="5" borderId="0" xfId="0" applyFont="1" applyFill="1" applyBorder="1" applyProtection="1">
      <protection locked="0"/>
    </xf>
    <xf numFmtId="0" fontId="11" fillId="8" borderId="0" xfId="0" applyFont="1" applyFill="1" applyBorder="1" applyProtection="1">
      <protection locked="0"/>
    </xf>
    <xf numFmtId="0" fontId="11" fillId="5" borderId="9" xfId="0" applyFont="1" applyFill="1" applyBorder="1" applyProtection="1"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Protection="1">
      <protection locked="0"/>
    </xf>
    <xf numFmtId="0" fontId="6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Protection="1"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Protection="1">
      <protection locked="0"/>
    </xf>
    <xf numFmtId="0" fontId="6" fillId="6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left" vertical="center" wrapText="1"/>
    </xf>
    <xf numFmtId="0" fontId="13" fillId="5" borderId="9" xfId="1" applyFont="1" applyFill="1" applyBorder="1" applyAlignment="1">
      <alignment horizontal="center" vertical="center"/>
    </xf>
    <xf numFmtId="0" fontId="13" fillId="5" borderId="9" xfId="1" applyFont="1" applyFill="1" applyBorder="1" applyProtection="1">
      <protection locked="0"/>
    </xf>
    <xf numFmtId="0" fontId="6" fillId="0" borderId="9" xfId="0" applyFont="1" applyFill="1" applyBorder="1" applyAlignment="1">
      <alignment horizontal="left" vertical="center" wrapText="1"/>
    </xf>
    <xf numFmtId="164" fontId="6" fillId="0" borderId="9" xfId="2" applyNumberFormat="1" applyFont="1" applyBorder="1" applyAlignment="1">
      <alignment horizontal="center" vertical="center"/>
    </xf>
    <xf numFmtId="164" fontId="22" fillId="9" borderId="9" xfId="2" applyNumberFormat="1" applyFont="1" applyFill="1" applyBorder="1" applyAlignment="1">
      <alignment horizontal="center" vertical="center"/>
    </xf>
    <xf numFmtId="0" fontId="44" fillId="9" borderId="0" xfId="0" applyFont="1" applyFill="1"/>
    <xf numFmtId="0" fontId="22" fillId="9" borderId="4" xfId="0" applyFont="1" applyFill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164" fontId="11" fillId="0" borderId="9" xfId="2" applyNumberFormat="1" applyFont="1" applyBorder="1" applyProtection="1">
      <protection locked="0"/>
    </xf>
    <xf numFmtId="164" fontId="11" fillId="9" borderId="9" xfId="2" applyNumberFormat="1" applyFont="1" applyFill="1" applyBorder="1" applyProtection="1">
      <protection locked="0"/>
    </xf>
    <xf numFmtId="0" fontId="11" fillId="9" borderId="9" xfId="0" applyFont="1" applyFill="1" applyBorder="1" applyProtection="1">
      <protection locked="0"/>
    </xf>
    <xf numFmtId="0" fontId="11" fillId="11" borderId="9" xfId="0" applyFont="1" applyFill="1" applyBorder="1" applyProtection="1">
      <protection locked="0"/>
    </xf>
    <xf numFmtId="0" fontId="3" fillId="9" borderId="9" xfId="0" applyFont="1" applyFill="1" applyBorder="1" applyProtection="1">
      <protection locked="0"/>
    </xf>
    <xf numFmtId="0" fontId="13" fillId="11" borderId="9" xfId="1" applyFont="1" applyFill="1" applyBorder="1" applyProtection="1">
      <protection locked="0"/>
    </xf>
    <xf numFmtId="164" fontId="23" fillId="14" borderId="9" xfId="2" applyNumberFormat="1" applyFont="1" applyFill="1" applyBorder="1" applyAlignment="1" applyProtection="1">
      <alignment horizontal="center"/>
      <protection locked="0"/>
    </xf>
    <xf numFmtId="9" fontId="23" fillId="14" borderId="9" xfId="2" applyFont="1" applyFill="1" applyBorder="1" applyAlignment="1" applyProtection="1">
      <alignment horizontal="center"/>
      <protection locked="0"/>
    </xf>
    <xf numFmtId="164" fontId="23" fillId="13" borderId="9" xfId="2" applyNumberFormat="1" applyFont="1" applyFill="1" applyBorder="1" applyAlignment="1" applyProtection="1">
      <alignment horizontal="center"/>
      <protection locked="0"/>
    </xf>
    <xf numFmtId="0" fontId="23" fillId="13" borderId="9" xfId="0" applyFont="1" applyFill="1" applyBorder="1" applyAlignment="1">
      <alignment horizontal="center" wrapText="1"/>
    </xf>
    <xf numFmtId="164" fontId="23" fillId="14" borderId="9" xfId="2" applyNumberFormat="1" applyFont="1" applyFill="1" applyBorder="1" applyAlignment="1">
      <alignment horizontal="center" wrapText="1"/>
    </xf>
    <xf numFmtId="0" fontId="16" fillId="12" borderId="9" xfId="0" applyFont="1" applyFill="1" applyBorder="1" applyAlignment="1">
      <alignment horizontal="center"/>
    </xf>
    <xf numFmtId="0" fontId="16" fillId="1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textRotation="90" wrapText="1"/>
    </xf>
    <xf numFmtId="0" fontId="1" fillId="0" borderId="9" xfId="0" applyFont="1" applyFill="1" applyBorder="1" applyAlignment="1">
      <alignment wrapText="1"/>
    </xf>
    <xf numFmtId="0" fontId="18" fillId="0" borderId="9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</cellXfs>
  <cellStyles count="3">
    <cellStyle name="Нейтральный" xfId="1" builtinId="2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pane xSplit="2289" ySplit="3" topLeftCell="CJB6" activePane="bottomRight" state="frozen"/>
      <selection pane="topRight"/>
      <selection pane="bottomLeft"/>
      <selection pane="bottomRight" activeCell="N3" sqref="N3:O3"/>
    </sheetView>
  </sheetViews>
  <sheetFormatPr defaultRowHeight="12"/>
  <cols>
    <col min="1" max="1" width="19.28515625" style="2" customWidth="1"/>
    <col min="2" max="3" width="9.140625" style="1"/>
    <col min="4" max="5" width="14.7109375" style="1" customWidth="1"/>
    <col min="6" max="6" width="15" style="1" customWidth="1"/>
    <col min="7" max="7" width="12.42578125" style="1" customWidth="1"/>
    <col min="8" max="8" width="14.5703125" style="1" customWidth="1"/>
    <col min="9" max="9" width="14.140625" style="1" customWidth="1"/>
    <col min="10" max="10" width="16.5703125" style="1" customWidth="1"/>
    <col min="11" max="11" width="14.5703125" style="1" customWidth="1"/>
    <col min="12" max="12" width="16" style="1" customWidth="1"/>
    <col min="13" max="13" width="13.42578125" style="1" customWidth="1"/>
    <col min="14" max="14" width="11.140625" style="1" customWidth="1"/>
    <col min="15" max="15" width="13.5703125" style="1" customWidth="1"/>
    <col min="16" max="16" width="17.28515625" style="1" customWidth="1"/>
    <col min="17" max="16384" width="9.140625" style="1"/>
  </cols>
  <sheetData>
    <row r="1" spans="1:16" ht="25.5" customHeight="1">
      <c r="A1" s="3" t="s">
        <v>0</v>
      </c>
      <c r="B1" s="4" t="s">
        <v>0</v>
      </c>
      <c r="C1" s="4" t="s">
        <v>0</v>
      </c>
      <c r="D1" s="271" t="s">
        <v>1</v>
      </c>
      <c r="E1" s="271"/>
      <c r="F1" s="272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72">
      <c r="A2" s="273" t="s">
        <v>2</v>
      </c>
      <c r="B2" s="275" t="s">
        <v>3</v>
      </c>
      <c r="C2" s="5" t="s">
        <v>4</v>
      </c>
      <c r="D2" s="5" t="s">
        <v>5</v>
      </c>
      <c r="E2" s="277" t="s">
        <v>6</v>
      </c>
      <c r="F2" s="278"/>
      <c r="G2" s="5" t="s">
        <v>7</v>
      </c>
      <c r="H2" s="5" t="s">
        <v>8</v>
      </c>
      <c r="I2" s="5" t="s">
        <v>9</v>
      </c>
      <c r="J2" s="277" t="s">
        <v>10</v>
      </c>
      <c r="K2" s="279"/>
      <c r="L2" s="5" t="s">
        <v>11</v>
      </c>
      <c r="M2" s="5" t="s">
        <v>12</v>
      </c>
      <c r="N2" s="277" t="s">
        <v>13</v>
      </c>
      <c r="O2" s="279"/>
      <c r="P2" s="5" t="s">
        <v>14</v>
      </c>
    </row>
    <row r="3" spans="1:16" ht="48">
      <c r="A3" s="274"/>
      <c r="B3" s="276"/>
      <c r="C3" s="6" t="s">
        <v>15</v>
      </c>
      <c r="D3" s="6" t="s">
        <v>15</v>
      </c>
      <c r="E3" s="6" t="s">
        <v>15</v>
      </c>
      <c r="F3" s="7" t="s">
        <v>16</v>
      </c>
      <c r="G3" s="6" t="s">
        <v>15</v>
      </c>
      <c r="H3" s="6" t="s">
        <v>15</v>
      </c>
      <c r="I3" s="6" t="s">
        <v>17</v>
      </c>
      <c r="J3" s="6" t="s">
        <v>18</v>
      </c>
      <c r="K3" s="6" t="s">
        <v>19</v>
      </c>
      <c r="L3" s="6" t="s">
        <v>15</v>
      </c>
      <c r="M3" s="6" t="s">
        <v>15</v>
      </c>
      <c r="N3" s="6" t="s">
        <v>20</v>
      </c>
      <c r="O3" s="6" t="s">
        <v>21</v>
      </c>
      <c r="P3" s="6" t="s">
        <v>15</v>
      </c>
    </row>
    <row r="4" spans="1:16" s="8" customFormat="1">
      <c r="A4" s="9" t="s">
        <v>22</v>
      </c>
      <c r="B4" s="10" t="s">
        <v>23</v>
      </c>
      <c r="C4" s="11">
        <v>437</v>
      </c>
      <c r="D4" s="11">
        <v>26</v>
      </c>
      <c r="E4" s="12">
        <v>0</v>
      </c>
      <c r="F4" s="12">
        <v>0</v>
      </c>
      <c r="G4" s="13">
        <v>26</v>
      </c>
      <c r="H4" s="12">
        <v>26</v>
      </c>
      <c r="I4" s="12">
        <v>26</v>
      </c>
      <c r="J4" s="12">
        <v>25</v>
      </c>
      <c r="K4" s="12">
        <v>4</v>
      </c>
      <c r="L4" s="12">
        <v>25</v>
      </c>
      <c r="M4" s="12">
        <v>25</v>
      </c>
      <c r="N4" s="12">
        <v>25</v>
      </c>
      <c r="O4" s="12">
        <v>25</v>
      </c>
      <c r="P4" s="12">
        <v>0</v>
      </c>
    </row>
    <row r="5" spans="1:16">
      <c r="A5" s="9" t="s">
        <v>24</v>
      </c>
      <c r="B5" s="10" t="s">
        <v>23</v>
      </c>
      <c r="C5" s="11">
        <v>1644</v>
      </c>
      <c r="D5" s="11">
        <v>47</v>
      </c>
      <c r="E5" s="12">
        <v>0</v>
      </c>
      <c r="F5" s="12">
        <v>0</v>
      </c>
      <c r="G5" s="12">
        <v>47</v>
      </c>
      <c r="H5" s="12">
        <v>47</v>
      </c>
      <c r="I5" s="12">
        <v>41</v>
      </c>
      <c r="J5" s="12">
        <v>19</v>
      </c>
      <c r="K5" s="12">
        <v>3</v>
      </c>
      <c r="L5" s="12">
        <v>22</v>
      </c>
      <c r="M5" s="12">
        <v>47</v>
      </c>
      <c r="N5" s="12">
        <v>47</v>
      </c>
      <c r="O5" s="12">
        <v>35</v>
      </c>
      <c r="P5" s="12">
        <v>7</v>
      </c>
    </row>
    <row r="6" spans="1:16" ht="33" customHeight="1">
      <c r="A6" s="9" t="s">
        <v>25</v>
      </c>
      <c r="B6" s="10" t="s">
        <v>23</v>
      </c>
      <c r="C6" s="11">
        <v>991</v>
      </c>
      <c r="D6" s="11">
        <v>59</v>
      </c>
      <c r="E6" s="12">
        <v>2</v>
      </c>
      <c r="F6" s="12" t="s">
        <v>26</v>
      </c>
      <c r="G6" s="12">
        <v>57</v>
      </c>
      <c r="H6" s="12">
        <v>57</v>
      </c>
      <c r="I6" s="12">
        <v>57</v>
      </c>
      <c r="J6" s="12">
        <v>47</v>
      </c>
      <c r="K6" s="12">
        <v>17</v>
      </c>
      <c r="L6" s="12">
        <v>49</v>
      </c>
      <c r="M6" s="12">
        <v>49</v>
      </c>
      <c r="N6" s="12">
        <v>57</v>
      </c>
      <c r="O6" s="12">
        <v>57</v>
      </c>
      <c r="P6" s="12">
        <v>5</v>
      </c>
    </row>
    <row r="7" spans="1:16">
      <c r="A7" s="9" t="s">
        <v>27</v>
      </c>
      <c r="B7" s="10" t="s">
        <v>23</v>
      </c>
      <c r="C7" s="11">
        <v>675</v>
      </c>
      <c r="D7" s="11">
        <v>41</v>
      </c>
      <c r="E7" s="12">
        <v>0</v>
      </c>
      <c r="F7" s="12">
        <v>0</v>
      </c>
      <c r="G7" s="12">
        <v>41</v>
      </c>
      <c r="H7" s="12">
        <v>41</v>
      </c>
      <c r="I7" s="12">
        <v>41</v>
      </c>
      <c r="J7" s="12">
        <v>41</v>
      </c>
      <c r="K7" s="12">
        <v>0</v>
      </c>
      <c r="L7" s="12">
        <v>41</v>
      </c>
      <c r="M7" s="12">
        <v>41</v>
      </c>
      <c r="N7" s="12">
        <v>41</v>
      </c>
      <c r="O7" s="12">
        <v>41</v>
      </c>
      <c r="P7" s="12">
        <v>0</v>
      </c>
    </row>
    <row r="8" spans="1:16">
      <c r="A8" s="9" t="s">
        <v>28</v>
      </c>
      <c r="B8" s="10" t="s">
        <v>23</v>
      </c>
      <c r="C8" s="11">
        <v>514</v>
      </c>
      <c r="D8" s="11">
        <v>32</v>
      </c>
      <c r="E8" s="12">
        <v>0</v>
      </c>
      <c r="F8" s="12">
        <v>0</v>
      </c>
      <c r="G8" s="12">
        <v>32</v>
      </c>
      <c r="H8" s="12">
        <v>32</v>
      </c>
      <c r="I8" s="12">
        <v>32</v>
      </c>
      <c r="J8" s="12">
        <v>32</v>
      </c>
      <c r="K8" s="12">
        <v>0</v>
      </c>
      <c r="L8" s="12">
        <v>32</v>
      </c>
      <c r="M8" s="12">
        <v>32</v>
      </c>
      <c r="N8" s="12">
        <v>32</v>
      </c>
      <c r="O8" s="12">
        <v>32</v>
      </c>
      <c r="P8" s="12">
        <v>0</v>
      </c>
    </row>
    <row r="9" spans="1:16">
      <c r="A9" s="9" t="s">
        <v>29</v>
      </c>
      <c r="B9" s="10" t="s">
        <v>23</v>
      </c>
      <c r="C9" s="11">
        <v>473</v>
      </c>
      <c r="D9" s="11">
        <v>22</v>
      </c>
      <c r="E9" s="12">
        <v>0</v>
      </c>
      <c r="F9" s="12">
        <v>0</v>
      </c>
      <c r="G9" s="12">
        <v>22</v>
      </c>
      <c r="H9" s="12">
        <v>22</v>
      </c>
      <c r="I9" s="12">
        <v>22</v>
      </c>
      <c r="J9" s="12">
        <v>22</v>
      </c>
      <c r="K9" s="12">
        <v>0</v>
      </c>
      <c r="L9" s="12">
        <v>22</v>
      </c>
      <c r="M9" s="12">
        <v>22</v>
      </c>
      <c r="N9" s="12">
        <v>22</v>
      </c>
      <c r="O9" s="12">
        <v>22</v>
      </c>
      <c r="P9" s="12">
        <v>3</v>
      </c>
    </row>
    <row r="10" spans="1:16" s="8" customFormat="1">
      <c r="A10" s="9" t="s">
        <v>30</v>
      </c>
      <c r="B10" s="10" t="s">
        <v>23</v>
      </c>
      <c r="C10" s="11">
        <v>1694</v>
      </c>
      <c r="D10" s="11">
        <v>110</v>
      </c>
      <c r="E10" s="12">
        <v>3</v>
      </c>
      <c r="F10" s="12" t="s">
        <v>31</v>
      </c>
      <c r="G10" s="12">
        <v>107</v>
      </c>
      <c r="H10" s="12">
        <v>101</v>
      </c>
      <c r="I10" s="12">
        <v>107</v>
      </c>
      <c r="J10" s="12">
        <v>107</v>
      </c>
      <c r="K10" s="12">
        <v>5</v>
      </c>
      <c r="L10" s="12">
        <v>107</v>
      </c>
      <c r="M10" s="12">
        <v>107</v>
      </c>
      <c r="N10" s="12">
        <v>107</v>
      </c>
      <c r="O10" s="12">
        <v>107</v>
      </c>
      <c r="P10" s="12">
        <v>1</v>
      </c>
    </row>
    <row r="11" spans="1:16">
      <c r="A11" s="9" t="s">
        <v>32</v>
      </c>
      <c r="B11" s="10" t="s">
        <v>23</v>
      </c>
      <c r="C11" s="11">
        <v>1950</v>
      </c>
      <c r="D11" s="11">
        <v>77</v>
      </c>
      <c r="E11" s="12">
        <v>2</v>
      </c>
      <c r="F11" s="12" t="s">
        <v>33</v>
      </c>
      <c r="G11" s="12">
        <v>75</v>
      </c>
      <c r="H11" s="12">
        <v>75</v>
      </c>
      <c r="I11" s="12">
        <v>75</v>
      </c>
      <c r="J11" s="12">
        <v>27</v>
      </c>
      <c r="K11" s="12">
        <v>9</v>
      </c>
      <c r="L11" s="12">
        <v>27</v>
      </c>
      <c r="M11" s="12">
        <v>75</v>
      </c>
      <c r="N11" s="12">
        <v>75</v>
      </c>
      <c r="O11" s="12">
        <v>79</v>
      </c>
      <c r="P11" s="12">
        <v>34</v>
      </c>
    </row>
    <row r="12" spans="1:16">
      <c r="A12" s="9" t="s">
        <v>34</v>
      </c>
      <c r="B12" s="10" t="s">
        <v>23</v>
      </c>
      <c r="C12" s="11">
        <v>681</v>
      </c>
      <c r="D12" s="11">
        <v>36</v>
      </c>
      <c r="E12" s="12">
        <v>0</v>
      </c>
      <c r="F12" s="12">
        <v>0</v>
      </c>
      <c r="G12" s="12">
        <v>36</v>
      </c>
      <c r="H12" s="12">
        <v>36</v>
      </c>
      <c r="I12" s="12">
        <v>36</v>
      </c>
      <c r="J12" s="14">
        <v>36</v>
      </c>
      <c r="K12" s="14">
        <v>0</v>
      </c>
      <c r="L12" s="14">
        <v>36</v>
      </c>
      <c r="M12" s="14">
        <v>36</v>
      </c>
      <c r="N12" s="14">
        <v>36</v>
      </c>
      <c r="O12" s="14">
        <v>38</v>
      </c>
      <c r="P12" s="14">
        <v>0</v>
      </c>
    </row>
    <row r="13" spans="1:16">
      <c r="A13" s="9" t="s">
        <v>35</v>
      </c>
      <c r="B13" s="10" t="s">
        <v>23</v>
      </c>
      <c r="C13" s="11">
        <v>703</v>
      </c>
      <c r="D13" s="11">
        <v>37</v>
      </c>
      <c r="E13" s="12">
        <v>0</v>
      </c>
      <c r="F13" s="12">
        <v>0</v>
      </c>
      <c r="G13" s="12">
        <v>37</v>
      </c>
      <c r="H13" s="12">
        <v>37</v>
      </c>
      <c r="I13" s="12">
        <v>37</v>
      </c>
      <c r="J13" s="12">
        <v>33</v>
      </c>
      <c r="K13" s="12">
        <v>0</v>
      </c>
      <c r="L13" s="12">
        <v>37</v>
      </c>
      <c r="M13" s="12">
        <v>37</v>
      </c>
      <c r="N13" s="12">
        <v>37</v>
      </c>
      <c r="O13" s="12">
        <v>33</v>
      </c>
      <c r="P13" s="12">
        <v>0</v>
      </c>
    </row>
    <row r="14" spans="1:16">
      <c r="A14" s="9" t="s">
        <v>36</v>
      </c>
      <c r="B14" s="10" t="s">
        <v>23</v>
      </c>
      <c r="C14" s="11">
        <v>1389</v>
      </c>
      <c r="D14" s="11">
        <v>85</v>
      </c>
      <c r="E14" s="12">
        <v>0</v>
      </c>
      <c r="F14" s="12">
        <v>0</v>
      </c>
      <c r="G14" s="12">
        <v>85</v>
      </c>
      <c r="H14" s="12">
        <v>85</v>
      </c>
      <c r="I14" s="12">
        <v>85</v>
      </c>
      <c r="J14" s="12">
        <v>85</v>
      </c>
      <c r="K14" s="12">
        <v>5</v>
      </c>
      <c r="L14" s="12">
        <v>85</v>
      </c>
      <c r="M14" s="12">
        <v>85</v>
      </c>
      <c r="N14" s="12">
        <v>85</v>
      </c>
      <c r="O14" s="12">
        <v>98</v>
      </c>
      <c r="P14" s="12"/>
    </row>
    <row r="15" spans="1:16">
      <c r="A15" s="9" t="s">
        <v>37</v>
      </c>
      <c r="B15" s="10" t="s">
        <v>23</v>
      </c>
      <c r="C15" s="11">
        <v>440</v>
      </c>
      <c r="D15" s="11">
        <v>30</v>
      </c>
      <c r="E15" s="12">
        <v>0</v>
      </c>
      <c r="F15" s="12"/>
      <c r="G15" s="12">
        <v>30</v>
      </c>
      <c r="H15" s="12">
        <v>30</v>
      </c>
      <c r="I15" s="12">
        <v>30</v>
      </c>
      <c r="J15" s="12">
        <v>30</v>
      </c>
      <c r="K15" s="12">
        <v>0</v>
      </c>
      <c r="L15" s="12">
        <v>30</v>
      </c>
      <c r="M15" s="12">
        <v>30</v>
      </c>
      <c r="N15" s="12">
        <v>30</v>
      </c>
      <c r="O15" s="12">
        <v>30</v>
      </c>
      <c r="P15" s="12">
        <v>0</v>
      </c>
    </row>
    <row r="16" spans="1:16">
      <c r="A16" s="15" t="s">
        <v>38</v>
      </c>
      <c r="B16" s="16" t="s">
        <v>23</v>
      </c>
      <c r="C16" s="17">
        <v>1143</v>
      </c>
      <c r="D16" s="17">
        <v>58</v>
      </c>
      <c r="E16" s="18">
        <v>57</v>
      </c>
      <c r="F16" s="18" t="s">
        <v>39</v>
      </c>
      <c r="G16" s="18">
        <v>57</v>
      </c>
      <c r="H16" s="18">
        <v>57</v>
      </c>
      <c r="I16" s="18">
        <v>57</v>
      </c>
      <c r="J16" s="18">
        <v>57</v>
      </c>
      <c r="K16" s="18">
        <v>57</v>
      </c>
      <c r="L16" s="18">
        <v>57</v>
      </c>
      <c r="M16" s="18">
        <v>57</v>
      </c>
      <c r="N16" s="18">
        <v>57</v>
      </c>
      <c r="O16" s="18">
        <v>57</v>
      </c>
      <c r="P16" s="18">
        <v>0</v>
      </c>
    </row>
    <row r="17" spans="1:16" s="19" customFormat="1">
      <c r="A17" s="20" t="s">
        <v>40</v>
      </c>
      <c r="B17" s="21" t="s">
        <v>23</v>
      </c>
      <c r="C17" s="22">
        <v>1765</v>
      </c>
      <c r="D17" s="22">
        <v>118</v>
      </c>
      <c r="E17" s="14">
        <v>3</v>
      </c>
      <c r="F17" s="23" t="s">
        <v>41</v>
      </c>
      <c r="G17" s="14">
        <v>115</v>
      </c>
      <c r="H17" s="14">
        <v>115</v>
      </c>
      <c r="I17" s="14">
        <v>115</v>
      </c>
      <c r="J17" s="14">
        <v>94</v>
      </c>
      <c r="K17" s="14">
        <v>27</v>
      </c>
      <c r="L17" s="14">
        <v>65</v>
      </c>
      <c r="M17" s="14">
        <v>52</v>
      </c>
      <c r="N17" s="14">
        <v>102</v>
      </c>
      <c r="O17" s="14">
        <v>102</v>
      </c>
      <c r="P17" s="14">
        <v>35</v>
      </c>
    </row>
    <row r="18" spans="1:16" s="8" customFormat="1">
      <c r="A18" s="9" t="s">
        <v>42</v>
      </c>
      <c r="B18" s="10" t="s">
        <v>23</v>
      </c>
      <c r="C18" s="11">
        <v>1104</v>
      </c>
      <c r="D18" s="11">
        <v>39</v>
      </c>
      <c r="E18" s="12">
        <v>0</v>
      </c>
      <c r="F18" s="12">
        <v>0</v>
      </c>
      <c r="G18" s="12">
        <v>39</v>
      </c>
      <c r="H18" s="12">
        <v>39</v>
      </c>
      <c r="I18" s="12">
        <v>39</v>
      </c>
      <c r="J18" s="12">
        <v>24</v>
      </c>
      <c r="K18" s="12">
        <v>3</v>
      </c>
      <c r="L18" s="12">
        <v>5</v>
      </c>
      <c r="M18" s="12">
        <v>24</v>
      </c>
      <c r="N18" s="12">
        <v>32</v>
      </c>
      <c r="O18" s="12">
        <v>39</v>
      </c>
      <c r="P18" s="12">
        <v>2</v>
      </c>
    </row>
    <row r="19" spans="1:16">
      <c r="A19" s="9" t="s">
        <v>43</v>
      </c>
      <c r="B19" s="10" t="s">
        <v>23</v>
      </c>
      <c r="C19" s="11">
        <v>463</v>
      </c>
      <c r="D19" s="11">
        <v>16</v>
      </c>
      <c r="E19" s="12">
        <v>0</v>
      </c>
      <c r="F19" s="12">
        <v>0</v>
      </c>
      <c r="G19" s="12">
        <v>16</v>
      </c>
      <c r="H19" s="12">
        <v>16</v>
      </c>
      <c r="I19" s="12">
        <v>16</v>
      </c>
      <c r="J19" s="12">
        <v>16</v>
      </c>
      <c r="K19" s="12">
        <v>0</v>
      </c>
      <c r="L19" s="12">
        <v>16</v>
      </c>
      <c r="M19" s="12">
        <v>16</v>
      </c>
      <c r="N19" s="12">
        <v>16</v>
      </c>
      <c r="O19" s="12">
        <v>18</v>
      </c>
      <c r="P19" s="12">
        <v>0</v>
      </c>
    </row>
    <row r="20" spans="1:16" s="8" customFormat="1">
      <c r="A20" s="9" t="s">
        <v>44</v>
      </c>
      <c r="B20" s="10" t="s">
        <v>23</v>
      </c>
      <c r="C20" s="11">
        <v>951</v>
      </c>
      <c r="D20" s="11">
        <v>61</v>
      </c>
      <c r="E20" s="12">
        <v>0</v>
      </c>
      <c r="F20" s="12">
        <v>0</v>
      </c>
      <c r="G20" s="12">
        <v>61</v>
      </c>
      <c r="H20" s="12">
        <v>61</v>
      </c>
      <c r="I20" s="12">
        <v>61</v>
      </c>
      <c r="J20" s="12">
        <v>1</v>
      </c>
      <c r="K20" s="12">
        <v>1</v>
      </c>
      <c r="L20" s="12">
        <v>61</v>
      </c>
      <c r="M20" s="12">
        <v>61</v>
      </c>
      <c r="N20" s="12">
        <v>61</v>
      </c>
      <c r="O20" s="12">
        <v>63</v>
      </c>
      <c r="P20" s="12">
        <v>0</v>
      </c>
    </row>
    <row r="21" spans="1:16">
      <c r="A21" s="9" t="s">
        <v>45</v>
      </c>
      <c r="B21" s="10" t="s">
        <v>23</v>
      </c>
      <c r="C21" s="11">
        <v>1681</v>
      </c>
      <c r="D21" s="11">
        <v>80</v>
      </c>
      <c r="E21" s="12">
        <v>0</v>
      </c>
      <c r="F21" s="12">
        <v>0</v>
      </c>
      <c r="G21" s="12">
        <v>80</v>
      </c>
      <c r="H21" s="12">
        <v>80</v>
      </c>
      <c r="I21" s="12">
        <v>80</v>
      </c>
      <c r="J21" s="12">
        <v>80</v>
      </c>
      <c r="K21" s="12">
        <v>2</v>
      </c>
      <c r="L21" s="12">
        <v>80</v>
      </c>
      <c r="M21" s="12">
        <v>80</v>
      </c>
      <c r="N21" s="12">
        <v>80</v>
      </c>
      <c r="O21" s="12">
        <v>91</v>
      </c>
      <c r="P21" s="12">
        <v>2</v>
      </c>
    </row>
    <row r="22" spans="1:16">
      <c r="A22" s="9" t="s">
        <v>46</v>
      </c>
      <c r="B22" s="10" t="s">
        <v>23</v>
      </c>
      <c r="C22" s="11">
        <v>5477</v>
      </c>
      <c r="D22" s="11">
        <v>334</v>
      </c>
      <c r="E22" s="12">
        <v>10</v>
      </c>
      <c r="F22" s="12" t="s">
        <v>47</v>
      </c>
      <c r="G22" s="12">
        <v>324</v>
      </c>
      <c r="H22" s="12">
        <v>323</v>
      </c>
      <c r="I22" s="12">
        <v>334</v>
      </c>
      <c r="J22" s="12">
        <v>334</v>
      </c>
      <c r="K22" s="12">
        <v>21</v>
      </c>
      <c r="L22" s="12">
        <v>334</v>
      </c>
      <c r="M22" s="12">
        <v>334</v>
      </c>
      <c r="N22" s="12">
        <v>334</v>
      </c>
      <c r="O22" s="12">
        <v>328</v>
      </c>
      <c r="P22" s="12">
        <v>21</v>
      </c>
    </row>
    <row r="23" spans="1:16">
      <c r="A23" s="9" t="s">
        <v>48</v>
      </c>
      <c r="B23" s="10" t="s">
        <v>23</v>
      </c>
      <c r="C23" s="11">
        <v>1273</v>
      </c>
      <c r="D23" s="11">
        <v>91</v>
      </c>
      <c r="E23" s="12">
        <v>0</v>
      </c>
      <c r="F23" s="12">
        <v>0</v>
      </c>
      <c r="G23" s="12">
        <v>91</v>
      </c>
      <c r="H23" s="12">
        <v>91</v>
      </c>
      <c r="I23" s="12">
        <v>91</v>
      </c>
      <c r="J23" s="12">
        <v>87</v>
      </c>
      <c r="K23" s="12">
        <v>0</v>
      </c>
      <c r="L23" s="12">
        <v>91</v>
      </c>
      <c r="M23" s="12">
        <v>87</v>
      </c>
      <c r="N23" s="12">
        <v>91</v>
      </c>
      <c r="O23" s="12">
        <v>91</v>
      </c>
      <c r="P23" s="12">
        <v>3</v>
      </c>
    </row>
    <row r="24" spans="1:16" s="8" customFormat="1">
      <c r="A24" s="9" t="s">
        <v>49</v>
      </c>
      <c r="B24" s="10" t="s">
        <v>23</v>
      </c>
      <c r="C24" s="11">
        <v>266</v>
      </c>
      <c r="D24" s="11">
        <v>19</v>
      </c>
      <c r="E24" s="12">
        <v>0</v>
      </c>
      <c r="F24" s="12">
        <v>0</v>
      </c>
      <c r="G24" s="12">
        <v>19</v>
      </c>
      <c r="H24" s="12">
        <v>19</v>
      </c>
      <c r="I24" s="12">
        <v>19</v>
      </c>
      <c r="J24" s="12">
        <v>14</v>
      </c>
      <c r="K24" s="12">
        <v>1</v>
      </c>
      <c r="L24" s="12">
        <v>19</v>
      </c>
      <c r="M24" s="12">
        <v>15</v>
      </c>
      <c r="N24" s="12">
        <v>19</v>
      </c>
      <c r="O24" s="12">
        <v>19</v>
      </c>
      <c r="P24" s="12">
        <v>0</v>
      </c>
    </row>
    <row r="25" spans="1:16" s="24" customFormat="1">
      <c r="A25" s="25" t="s">
        <v>50</v>
      </c>
      <c r="B25" s="26" t="s">
        <v>23</v>
      </c>
      <c r="C25" s="27">
        <v>825</v>
      </c>
      <c r="D25" s="27">
        <v>49</v>
      </c>
      <c r="E25" s="12">
        <v>2</v>
      </c>
      <c r="F25" s="28" t="s">
        <v>51</v>
      </c>
      <c r="G25" s="12">
        <v>47</v>
      </c>
      <c r="H25" s="12">
        <v>47</v>
      </c>
      <c r="I25" s="12">
        <v>47</v>
      </c>
      <c r="J25" s="12">
        <v>47</v>
      </c>
      <c r="K25" s="12">
        <v>4</v>
      </c>
      <c r="L25" s="12">
        <v>47</v>
      </c>
      <c r="M25" s="12">
        <v>47</v>
      </c>
      <c r="N25" s="12">
        <v>47</v>
      </c>
      <c r="O25" s="12">
        <v>47</v>
      </c>
      <c r="P25" s="12"/>
    </row>
    <row r="26" spans="1:16" ht="12.75">
      <c r="A26" s="9" t="s">
        <v>52</v>
      </c>
      <c r="B26" s="10" t="s">
        <v>23</v>
      </c>
      <c r="C26" s="11">
        <v>1521</v>
      </c>
      <c r="D26" s="11">
        <v>64</v>
      </c>
      <c r="E26" s="12">
        <v>1</v>
      </c>
      <c r="F26" s="29" t="s">
        <v>53</v>
      </c>
      <c r="G26" s="12">
        <v>63</v>
      </c>
      <c r="H26" s="12">
        <v>64</v>
      </c>
      <c r="I26" s="12">
        <v>64</v>
      </c>
      <c r="J26" s="12">
        <v>64</v>
      </c>
      <c r="K26" s="12">
        <v>10</v>
      </c>
      <c r="L26" s="12">
        <v>64</v>
      </c>
      <c r="M26" s="12">
        <v>64</v>
      </c>
      <c r="N26" s="12">
        <v>64</v>
      </c>
      <c r="O26" s="12">
        <v>70</v>
      </c>
      <c r="P26" s="12">
        <v>64</v>
      </c>
    </row>
    <row r="27" spans="1:16" s="8" customFormat="1">
      <c r="A27" s="9" t="s">
        <v>54</v>
      </c>
      <c r="B27" s="10" t="s">
        <v>23</v>
      </c>
      <c r="C27" s="11">
        <v>1844</v>
      </c>
      <c r="D27" s="11">
        <v>109</v>
      </c>
      <c r="E27" s="12">
        <v>4</v>
      </c>
      <c r="F27" s="30" t="s">
        <v>55</v>
      </c>
      <c r="G27" s="12">
        <v>105</v>
      </c>
      <c r="H27" s="12">
        <v>109</v>
      </c>
      <c r="I27" s="12">
        <v>109</v>
      </c>
      <c r="J27" s="12">
        <v>109</v>
      </c>
      <c r="K27" s="12">
        <v>31</v>
      </c>
      <c r="L27" s="12">
        <v>109</v>
      </c>
      <c r="M27" s="12">
        <v>109</v>
      </c>
      <c r="N27" s="12">
        <v>109</v>
      </c>
      <c r="O27" s="12">
        <v>112</v>
      </c>
      <c r="P27" s="12">
        <v>31</v>
      </c>
    </row>
    <row r="28" spans="1:16">
      <c r="A28" s="9" t="s">
        <v>56</v>
      </c>
      <c r="B28" s="10" t="s">
        <v>23</v>
      </c>
      <c r="C28" s="11">
        <v>314</v>
      </c>
      <c r="D28" s="11">
        <v>13</v>
      </c>
      <c r="E28" s="12">
        <v>1</v>
      </c>
      <c r="F28" s="12" t="s">
        <v>57</v>
      </c>
      <c r="G28" s="12">
        <v>313</v>
      </c>
      <c r="H28" s="12">
        <v>27</v>
      </c>
      <c r="I28" s="12">
        <v>22</v>
      </c>
      <c r="J28" s="12">
        <v>15</v>
      </c>
      <c r="K28" s="12">
        <v>4</v>
      </c>
      <c r="L28" s="12">
        <v>14</v>
      </c>
      <c r="M28" s="12">
        <v>13</v>
      </c>
      <c r="N28" s="12">
        <v>15</v>
      </c>
      <c r="O28" s="12">
        <v>14</v>
      </c>
      <c r="P28" s="12"/>
    </row>
    <row r="29" spans="1:16">
      <c r="A29" s="9" t="s">
        <v>58</v>
      </c>
      <c r="B29" s="10" t="s">
        <v>23</v>
      </c>
      <c r="C29" s="11">
        <v>481</v>
      </c>
      <c r="D29" s="11">
        <v>20</v>
      </c>
      <c r="E29" s="12">
        <v>0</v>
      </c>
      <c r="F29" s="12">
        <v>0</v>
      </c>
      <c r="G29" s="12">
        <v>20</v>
      </c>
      <c r="H29" s="12">
        <v>20</v>
      </c>
      <c r="I29" s="12">
        <v>20</v>
      </c>
      <c r="J29" s="12">
        <v>20</v>
      </c>
      <c r="K29" s="12">
        <v>4</v>
      </c>
      <c r="L29" s="12">
        <v>4</v>
      </c>
      <c r="M29" s="12">
        <v>4</v>
      </c>
      <c r="N29" s="12">
        <v>4</v>
      </c>
      <c r="O29" s="12">
        <v>7</v>
      </c>
      <c r="P29" s="12"/>
    </row>
    <row r="30" spans="1:16">
      <c r="A30" s="9" t="s">
        <v>59</v>
      </c>
      <c r="B30" s="10" t="s">
        <v>23</v>
      </c>
      <c r="C30" s="11">
        <v>972</v>
      </c>
      <c r="D30" s="11">
        <v>48</v>
      </c>
      <c r="E30" s="12">
        <v>0</v>
      </c>
      <c r="F30" s="12">
        <v>0</v>
      </c>
      <c r="G30" s="12">
        <v>48</v>
      </c>
      <c r="H30" s="12">
        <v>48</v>
      </c>
      <c r="I30" s="12">
        <v>48</v>
      </c>
      <c r="J30" s="12">
        <v>48</v>
      </c>
      <c r="K30" s="12">
        <v>24</v>
      </c>
      <c r="L30" s="12">
        <v>24</v>
      </c>
      <c r="M30" s="12">
        <v>24</v>
      </c>
      <c r="N30" s="12">
        <v>48</v>
      </c>
      <c r="O30" s="12">
        <v>45</v>
      </c>
      <c r="P30" s="12">
        <v>0</v>
      </c>
    </row>
    <row r="31" spans="1:16" s="8" customFormat="1">
      <c r="A31" s="9" t="s">
        <v>60</v>
      </c>
      <c r="B31" s="10" t="s">
        <v>23</v>
      </c>
      <c r="C31" s="11">
        <v>1312</v>
      </c>
      <c r="D31" s="11">
        <v>54</v>
      </c>
      <c r="E31" s="12">
        <v>0</v>
      </c>
      <c r="F31" s="12">
        <v>0</v>
      </c>
      <c r="G31" s="12">
        <v>54</v>
      </c>
      <c r="H31" s="12">
        <v>54</v>
      </c>
      <c r="I31" s="12">
        <v>54</v>
      </c>
      <c r="J31" s="12">
        <v>54</v>
      </c>
      <c r="K31" s="12">
        <v>8</v>
      </c>
      <c r="L31" s="12">
        <v>8</v>
      </c>
      <c r="M31" s="12">
        <v>8</v>
      </c>
      <c r="N31" s="12">
        <v>8</v>
      </c>
      <c r="O31" s="12">
        <v>9</v>
      </c>
      <c r="P31" s="12"/>
    </row>
    <row r="32" spans="1:16">
      <c r="A32" s="9" t="s">
        <v>61</v>
      </c>
      <c r="B32" s="10" t="s">
        <v>23</v>
      </c>
      <c r="C32" s="11">
        <v>596</v>
      </c>
      <c r="D32" s="11">
        <v>21</v>
      </c>
      <c r="E32" s="12">
        <v>0</v>
      </c>
      <c r="F32" s="12">
        <v>0</v>
      </c>
      <c r="G32" s="12">
        <v>21</v>
      </c>
      <c r="H32" s="12">
        <v>21</v>
      </c>
      <c r="I32" s="12">
        <v>21</v>
      </c>
      <c r="J32" s="12">
        <v>21</v>
      </c>
      <c r="K32" s="12">
        <v>21</v>
      </c>
      <c r="L32" s="12">
        <v>21</v>
      </c>
      <c r="M32" s="12">
        <v>21</v>
      </c>
      <c r="N32" s="12">
        <v>21</v>
      </c>
      <c r="O32" s="12">
        <v>21</v>
      </c>
      <c r="P32" s="12">
        <v>21</v>
      </c>
    </row>
    <row r="33" spans="1:16">
      <c r="A33" s="9" t="s">
        <v>62</v>
      </c>
      <c r="B33" s="10" t="s">
        <v>23</v>
      </c>
      <c r="C33" s="11">
        <v>714</v>
      </c>
      <c r="D33" s="11">
        <v>46</v>
      </c>
      <c r="E33" s="12">
        <v>0</v>
      </c>
      <c r="F33" s="12">
        <v>0</v>
      </c>
      <c r="G33" s="12">
        <v>46</v>
      </c>
      <c r="H33" s="12">
        <v>46</v>
      </c>
      <c r="I33" s="12">
        <v>46</v>
      </c>
      <c r="J33" s="12">
        <v>46</v>
      </c>
      <c r="K33" s="12">
        <v>46</v>
      </c>
      <c r="L33" s="12">
        <v>46</v>
      </c>
      <c r="M33" s="12">
        <v>46</v>
      </c>
      <c r="N33" s="12">
        <v>46</v>
      </c>
      <c r="O33" s="12">
        <v>46</v>
      </c>
      <c r="P33" s="12"/>
    </row>
    <row r="34" spans="1:16">
      <c r="A34" s="31" t="s">
        <v>63</v>
      </c>
      <c r="B34" s="32" t="s">
        <v>23</v>
      </c>
      <c r="C34" s="33">
        <v>4111</v>
      </c>
      <c r="D34" s="33">
        <v>275</v>
      </c>
      <c r="E34" s="23">
        <v>11</v>
      </c>
      <c r="F34" s="23" t="s">
        <v>64</v>
      </c>
      <c r="G34" s="23">
        <v>264</v>
      </c>
      <c r="H34" s="23">
        <v>230</v>
      </c>
      <c r="I34" s="23">
        <v>243</v>
      </c>
      <c r="J34" s="23">
        <v>214</v>
      </c>
      <c r="K34" s="23">
        <v>35</v>
      </c>
      <c r="L34" s="23">
        <v>35</v>
      </c>
      <c r="M34" s="23">
        <v>35</v>
      </c>
      <c r="N34" s="23">
        <v>214</v>
      </c>
      <c r="O34" s="23">
        <v>214</v>
      </c>
      <c r="P34" s="23">
        <v>10</v>
      </c>
    </row>
    <row r="35" spans="1:16" s="8" customFormat="1" ht="15.75" customHeight="1">
      <c r="A35" s="9" t="s">
        <v>65</v>
      </c>
      <c r="B35" s="10" t="s">
        <v>23</v>
      </c>
      <c r="C35" s="11">
        <v>2111</v>
      </c>
      <c r="D35" s="11">
        <v>157</v>
      </c>
      <c r="E35" s="12">
        <v>6</v>
      </c>
      <c r="F35" s="12" t="s">
        <v>66</v>
      </c>
      <c r="G35" s="12">
        <v>151</v>
      </c>
      <c r="H35" s="12">
        <v>152</v>
      </c>
      <c r="I35" s="12">
        <v>157</v>
      </c>
      <c r="J35" s="12">
        <v>157</v>
      </c>
      <c r="K35" s="12">
        <v>37</v>
      </c>
      <c r="L35" s="12">
        <v>157</v>
      </c>
      <c r="M35" s="12">
        <v>77</v>
      </c>
      <c r="N35" s="12">
        <v>157</v>
      </c>
      <c r="O35" s="12">
        <v>157</v>
      </c>
      <c r="P35" s="12">
        <v>15</v>
      </c>
    </row>
    <row r="36" spans="1:16" s="8" customFormat="1">
      <c r="A36" s="9" t="s">
        <v>67</v>
      </c>
      <c r="B36" s="10" t="s">
        <v>23</v>
      </c>
      <c r="C36" s="11">
        <v>986</v>
      </c>
      <c r="D36" s="11">
        <v>75</v>
      </c>
      <c r="E36" s="12">
        <v>1</v>
      </c>
      <c r="F36" s="12" t="s">
        <v>68</v>
      </c>
      <c r="G36" s="12">
        <v>74</v>
      </c>
      <c r="H36" s="12">
        <v>71</v>
      </c>
      <c r="I36" s="12">
        <v>74</v>
      </c>
      <c r="J36" s="12">
        <v>37</v>
      </c>
      <c r="K36" s="12">
        <v>1</v>
      </c>
      <c r="L36" s="12">
        <v>12</v>
      </c>
      <c r="M36" s="12">
        <v>6</v>
      </c>
      <c r="N36" s="12">
        <v>60</v>
      </c>
      <c r="O36" s="12">
        <v>41</v>
      </c>
      <c r="P36" s="12">
        <v>1</v>
      </c>
    </row>
    <row r="37" spans="1:16">
      <c r="A37" s="9" t="s">
        <v>69</v>
      </c>
      <c r="B37" s="10" t="s">
        <v>23</v>
      </c>
      <c r="C37" s="11">
        <v>642</v>
      </c>
      <c r="D37" s="11">
        <v>36</v>
      </c>
      <c r="E37" s="12">
        <v>0</v>
      </c>
      <c r="F37" s="12"/>
      <c r="G37" s="12">
        <v>36</v>
      </c>
      <c r="H37" s="12">
        <v>36</v>
      </c>
      <c r="I37" s="12">
        <v>36</v>
      </c>
      <c r="J37" s="12">
        <v>2</v>
      </c>
      <c r="K37" s="12">
        <v>0</v>
      </c>
      <c r="L37" s="12">
        <v>36</v>
      </c>
      <c r="M37" s="12">
        <v>36</v>
      </c>
      <c r="N37" s="12">
        <v>36</v>
      </c>
      <c r="O37" s="12">
        <v>36</v>
      </c>
      <c r="P37" s="12">
        <v>2</v>
      </c>
    </row>
  </sheetData>
  <mergeCells count="6">
    <mergeCell ref="D1:P1"/>
    <mergeCell ref="A2:A3"/>
    <mergeCell ref="B2:B3"/>
    <mergeCell ref="E2:F2"/>
    <mergeCell ref="J2:K2"/>
    <mergeCell ref="N2:O2"/>
  </mergeCells>
  <pageMargins left="0.70078740157480324" right="0.70078740157480324" top="0.75196850393700776" bottom="0.75196850393700776" header="0.3" footer="0.3"/>
  <pageSetup paperSize="9" scale="52" firstPageNumber="214748364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51"/>
  <sheetViews>
    <sheetView tabSelected="1" workbookViewId="0">
      <pane ySplit="2" topLeftCell="A3" activePane="bottomLeft" state="frozen"/>
      <selection pane="bottomLeft" activeCell="S63" sqref="S63"/>
    </sheetView>
  </sheetViews>
  <sheetFormatPr defaultRowHeight="15"/>
  <cols>
    <col min="1" max="1" width="15.42578125" customWidth="1"/>
    <col min="4" max="4" width="9.140625" style="205"/>
    <col min="5" max="5" width="10" bestFit="1" customWidth="1"/>
    <col min="6" max="6" width="9.140625" style="115"/>
    <col min="8" max="8" width="9.140625" style="171"/>
    <col min="28" max="28" width="24.5703125" customWidth="1"/>
    <col min="29" max="30" width="9.140625" style="115"/>
  </cols>
  <sheetData>
    <row r="1" spans="1:30" ht="120" customHeight="1">
      <c r="A1" s="285" t="s">
        <v>2</v>
      </c>
      <c r="B1" s="287" t="s">
        <v>3</v>
      </c>
      <c r="C1" s="39" t="s">
        <v>4</v>
      </c>
      <c r="D1" s="283" t="s">
        <v>5</v>
      </c>
      <c r="E1" s="284"/>
      <c r="F1" s="287" t="s">
        <v>6</v>
      </c>
      <c r="G1" s="287"/>
      <c r="H1" s="281" t="s">
        <v>7</v>
      </c>
      <c r="I1" s="282"/>
      <c r="J1" s="280" t="s">
        <v>8</v>
      </c>
      <c r="K1" s="279"/>
      <c r="L1" s="280" t="s">
        <v>9</v>
      </c>
      <c r="M1" s="279"/>
      <c r="N1" s="287" t="s">
        <v>10</v>
      </c>
      <c r="O1" s="287"/>
      <c r="P1" s="287"/>
      <c r="Q1" s="287"/>
      <c r="R1" s="290" t="s">
        <v>11</v>
      </c>
      <c r="S1" s="291"/>
      <c r="T1" s="280" t="s">
        <v>12</v>
      </c>
      <c r="U1" s="279"/>
      <c r="V1" s="287" t="s">
        <v>13</v>
      </c>
      <c r="W1" s="287"/>
      <c r="X1" s="287"/>
      <c r="Y1" s="280" t="s">
        <v>14</v>
      </c>
      <c r="Z1" s="279"/>
      <c r="AB1" s="289" t="s">
        <v>198</v>
      </c>
      <c r="AC1"/>
      <c r="AD1"/>
    </row>
    <row r="2" spans="1:30" ht="96">
      <c r="A2" s="286"/>
      <c r="B2" s="288"/>
      <c r="C2" s="42" t="s">
        <v>15</v>
      </c>
      <c r="D2" s="199" t="s">
        <v>15</v>
      </c>
      <c r="E2" s="118" t="s">
        <v>204</v>
      </c>
      <c r="F2" s="142" t="s">
        <v>15</v>
      </c>
      <c r="G2" s="118" t="s">
        <v>204</v>
      </c>
      <c r="H2" s="158" t="s">
        <v>15</v>
      </c>
      <c r="I2" s="42" t="s">
        <v>204</v>
      </c>
      <c r="J2" s="42" t="s">
        <v>15</v>
      </c>
      <c r="K2" s="42" t="s">
        <v>204</v>
      </c>
      <c r="L2" s="42" t="s">
        <v>17</v>
      </c>
      <c r="M2" s="42" t="s">
        <v>204</v>
      </c>
      <c r="N2" s="42" t="s">
        <v>18</v>
      </c>
      <c r="O2" s="42" t="s">
        <v>204</v>
      </c>
      <c r="P2" s="42" t="s">
        <v>19</v>
      </c>
      <c r="Q2" s="42" t="s">
        <v>204</v>
      </c>
      <c r="R2" s="42" t="s">
        <v>15</v>
      </c>
      <c r="S2" s="42" t="s">
        <v>204</v>
      </c>
      <c r="T2" s="42" t="s">
        <v>15</v>
      </c>
      <c r="U2" s="42" t="s">
        <v>204</v>
      </c>
      <c r="V2" s="42" t="s">
        <v>20</v>
      </c>
      <c r="W2" s="118" t="s">
        <v>204</v>
      </c>
      <c r="X2" s="42" t="s">
        <v>21</v>
      </c>
      <c r="Y2" s="42" t="s">
        <v>15</v>
      </c>
      <c r="Z2" s="42" t="s">
        <v>204</v>
      </c>
      <c r="AB2" s="289"/>
      <c r="AC2" s="113" t="s">
        <v>15</v>
      </c>
      <c r="AD2" s="113" t="s">
        <v>15</v>
      </c>
    </row>
    <row r="3" spans="1:30" hidden="1">
      <c r="A3" s="119" t="s">
        <v>22</v>
      </c>
      <c r="B3" s="47" t="s">
        <v>23</v>
      </c>
      <c r="C3" s="120">
        <v>437</v>
      </c>
      <c r="D3" s="192">
        <v>26</v>
      </c>
      <c r="E3" s="121">
        <f t="shared" ref="E3:E5" si="0">AVERAGE(D3/C3)</f>
        <v>5.9496567505720827E-2</v>
      </c>
      <c r="F3" s="143">
        <v>0</v>
      </c>
      <c r="G3" s="123">
        <f t="shared" ref="G3:G51" si="1">AVERAGE(F3/D3)</f>
        <v>0</v>
      </c>
      <c r="H3" s="122">
        <v>26</v>
      </c>
      <c r="I3" s="124">
        <f t="shared" ref="I3:I51" si="2">AVERAGE(H3/D3)</f>
        <v>1</v>
      </c>
      <c r="J3" s="122">
        <v>26</v>
      </c>
      <c r="K3" s="124">
        <f>AVERAGE(J3/H3)</f>
        <v>1</v>
      </c>
      <c r="L3" s="122">
        <v>26</v>
      </c>
      <c r="M3" s="124">
        <f>AVERAGE(L3/H3)</f>
        <v>1</v>
      </c>
      <c r="N3" s="122">
        <v>25</v>
      </c>
      <c r="O3" s="124">
        <f>AVERAGE(N3/H3)</f>
        <v>0.96153846153846156</v>
      </c>
      <c r="P3" s="122">
        <v>4</v>
      </c>
      <c r="Q3" s="124">
        <f>AVERAGE(P3/N3)</f>
        <v>0.16</v>
      </c>
      <c r="R3" s="122">
        <v>25</v>
      </c>
      <c r="S3" s="124">
        <f>AVERAGE(R3/H3)</f>
        <v>0.96153846153846156</v>
      </c>
      <c r="T3" s="122">
        <v>25</v>
      </c>
      <c r="U3" s="124">
        <f>AVERAGE(T3/H3)</f>
        <v>0.96153846153846156</v>
      </c>
      <c r="V3" s="122">
        <v>25</v>
      </c>
      <c r="W3" s="124">
        <f>AVERAGE(V3/H3)</f>
        <v>0.96153846153846156</v>
      </c>
      <c r="X3" s="122">
        <v>25</v>
      </c>
      <c r="Y3" s="122">
        <v>0</v>
      </c>
      <c r="Z3" s="157">
        <f>AVERAGE(Y3/H3)</f>
        <v>0</v>
      </c>
      <c r="AB3" s="107" t="s">
        <v>207</v>
      </c>
      <c r="AC3" s="113">
        <v>437</v>
      </c>
      <c r="AD3" s="113">
        <v>26</v>
      </c>
    </row>
    <row r="4" spans="1:30" ht="24.75">
      <c r="A4" s="119" t="s">
        <v>24</v>
      </c>
      <c r="B4" s="47" t="s">
        <v>23</v>
      </c>
      <c r="C4" s="120">
        <v>1644</v>
      </c>
      <c r="D4" s="192">
        <v>47</v>
      </c>
      <c r="E4" s="121">
        <f t="shared" si="0"/>
        <v>2.8588807785888078E-2</v>
      </c>
      <c r="F4" s="143">
        <v>0</v>
      </c>
      <c r="G4" s="123">
        <f t="shared" si="1"/>
        <v>0</v>
      </c>
      <c r="H4" s="122">
        <v>47</v>
      </c>
      <c r="I4" s="124">
        <f t="shared" si="2"/>
        <v>1</v>
      </c>
      <c r="J4" s="122">
        <v>47</v>
      </c>
      <c r="K4" s="124">
        <f t="shared" ref="K4:K51" si="3">AVERAGE(J4/H4)</f>
        <v>1</v>
      </c>
      <c r="L4" s="122">
        <v>41</v>
      </c>
      <c r="M4" s="124">
        <f t="shared" ref="M4:M51" si="4">AVERAGE(L4/H4)</f>
        <v>0.87234042553191493</v>
      </c>
      <c r="N4" s="122">
        <v>19</v>
      </c>
      <c r="O4" s="198">
        <f t="shared" ref="O4:O51" si="5">AVERAGE(N4/H4)</f>
        <v>0.40425531914893614</v>
      </c>
      <c r="P4" s="122">
        <v>3</v>
      </c>
      <c r="Q4" s="124">
        <f t="shared" ref="Q4:Q51" si="6">AVERAGE(P4/N4)</f>
        <v>0.15789473684210525</v>
      </c>
      <c r="R4" s="122">
        <v>22</v>
      </c>
      <c r="S4" s="124">
        <f t="shared" ref="S4:S51" si="7">AVERAGE(R4/H4)</f>
        <v>0.46808510638297873</v>
      </c>
      <c r="T4" s="122">
        <v>47</v>
      </c>
      <c r="U4" s="124">
        <f t="shared" ref="U4:U51" si="8">AVERAGE(T4/H4)</f>
        <v>1</v>
      </c>
      <c r="V4" s="122">
        <v>47</v>
      </c>
      <c r="W4" s="124">
        <f t="shared" ref="W4:W51" si="9">AVERAGE(V4/H4)</f>
        <v>1</v>
      </c>
      <c r="X4" s="122">
        <v>35</v>
      </c>
      <c r="Y4" s="122">
        <v>7</v>
      </c>
      <c r="Z4" s="157">
        <f t="shared" ref="Z4:Z51" si="10">AVERAGE(Y4/H4)</f>
        <v>0.14893617021276595</v>
      </c>
      <c r="AB4" s="107" t="s">
        <v>24</v>
      </c>
      <c r="AC4" s="113">
        <v>1644</v>
      </c>
      <c r="AD4" s="113">
        <v>47</v>
      </c>
    </row>
    <row r="5" spans="1:30" ht="24.75" hidden="1">
      <c r="A5" s="119" t="s">
        <v>25</v>
      </c>
      <c r="B5" s="47" t="s">
        <v>23</v>
      </c>
      <c r="C5" s="120">
        <v>991</v>
      </c>
      <c r="D5" s="192">
        <v>59</v>
      </c>
      <c r="E5" s="121">
        <f t="shared" si="0"/>
        <v>5.9535822401614528E-2</v>
      </c>
      <c r="F5" s="143">
        <v>2</v>
      </c>
      <c r="G5" s="123">
        <f t="shared" si="1"/>
        <v>3.3898305084745763E-2</v>
      </c>
      <c r="H5" s="159">
        <v>57</v>
      </c>
      <c r="I5" s="124">
        <f t="shared" si="2"/>
        <v>0.96610169491525422</v>
      </c>
      <c r="J5" s="122">
        <v>57</v>
      </c>
      <c r="K5" s="124">
        <f t="shared" si="3"/>
        <v>1</v>
      </c>
      <c r="L5" s="122">
        <v>57</v>
      </c>
      <c r="M5" s="124">
        <f t="shared" si="4"/>
        <v>1</v>
      </c>
      <c r="N5" s="122">
        <v>47</v>
      </c>
      <c r="O5" s="124">
        <f t="shared" si="5"/>
        <v>0.82456140350877194</v>
      </c>
      <c r="P5" s="122">
        <v>17</v>
      </c>
      <c r="Q5" s="124">
        <f t="shared" si="6"/>
        <v>0.36170212765957449</v>
      </c>
      <c r="R5" s="122">
        <v>49</v>
      </c>
      <c r="S5" s="124">
        <f t="shared" si="7"/>
        <v>0.85964912280701755</v>
      </c>
      <c r="T5" s="122">
        <v>49</v>
      </c>
      <c r="U5" s="124">
        <f t="shared" si="8"/>
        <v>0.85964912280701755</v>
      </c>
      <c r="V5" s="122">
        <v>57</v>
      </c>
      <c r="W5" s="124">
        <f t="shared" si="9"/>
        <v>1</v>
      </c>
      <c r="X5" s="122">
        <v>57</v>
      </c>
      <c r="Y5" s="122">
        <v>5</v>
      </c>
      <c r="Z5" s="157">
        <f t="shared" si="10"/>
        <v>8.771929824561403E-2</v>
      </c>
      <c r="AB5" s="107" t="s">
        <v>25</v>
      </c>
      <c r="AC5" s="113">
        <v>991</v>
      </c>
      <c r="AD5" s="113">
        <v>59</v>
      </c>
    </row>
    <row r="6" spans="1:30" ht="24.75" hidden="1">
      <c r="A6" s="119" t="s">
        <v>27</v>
      </c>
      <c r="B6" s="47" t="s">
        <v>23</v>
      </c>
      <c r="C6" s="120">
        <v>675</v>
      </c>
      <c r="D6" s="192">
        <v>41</v>
      </c>
      <c r="E6" s="121">
        <f>AVERAGE(D6/C6)</f>
        <v>6.0740740740740741E-2</v>
      </c>
      <c r="F6" s="143">
        <v>0</v>
      </c>
      <c r="G6" s="123">
        <f t="shared" si="1"/>
        <v>0</v>
      </c>
      <c r="H6" s="122">
        <v>41</v>
      </c>
      <c r="I6" s="124">
        <f t="shared" si="2"/>
        <v>1</v>
      </c>
      <c r="J6" s="122">
        <v>41</v>
      </c>
      <c r="K6" s="124">
        <f t="shared" si="3"/>
        <v>1</v>
      </c>
      <c r="L6" s="122">
        <v>41</v>
      </c>
      <c r="M6" s="124">
        <f t="shared" si="4"/>
        <v>1</v>
      </c>
      <c r="N6" s="122">
        <v>41</v>
      </c>
      <c r="O6" s="124">
        <f t="shared" si="5"/>
        <v>1</v>
      </c>
      <c r="P6" s="122">
        <v>0</v>
      </c>
      <c r="Q6" s="124">
        <f t="shared" si="6"/>
        <v>0</v>
      </c>
      <c r="R6" s="122">
        <v>41</v>
      </c>
      <c r="S6" s="124">
        <f t="shared" si="7"/>
        <v>1</v>
      </c>
      <c r="T6" s="122">
        <v>41</v>
      </c>
      <c r="U6" s="124">
        <f t="shared" si="8"/>
        <v>1</v>
      </c>
      <c r="V6" s="122">
        <v>41</v>
      </c>
      <c r="W6" s="124">
        <f t="shared" si="9"/>
        <v>1</v>
      </c>
      <c r="X6" s="122">
        <v>41</v>
      </c>
      <c r="Y6" s="122">
        <v>0</v>
      </c>
      <c r="Z6" s="157">
        <f t="shared" si="10"/>
        <v>0</v>
      </c>
      <c r="AB6" s="107" t="s">
        <v>208</v>
      </c>
      <c r="AC6" s="113">
        <v>675</v>
      </c>
      <c r="AD6" s="113">
        <v>41</v>
      </c>
    </row>
    <row r="7" spans="1:30" ht="24.75" hidden="1">
      <c r="A7" s="119" t="s">
        <v>28</v>
      </c>
      <c r="B7" s="47" t="s">
        <v>23</v>
      </c>
      <c r="C7" s="120">
        <v>514</v>
      </c>
      <c r="D7" s="192">
        <v>32</v>
      </c>
      <c r="E7" s="121">
        <f>AVERAGE(D7/C7)</f>
        <v>6.2256809338521402E-2</v>
      </c>
      <c r="F7" s="143">
        <v>0</v>
      </c>
      <c r="G7" s="123">
        <f t="shared" si="1"/>
        <v>0</v>
      </c>
      <c r="H7" s="122">
        <v>32</v>
      </c>
      <c r="I7" s="124">
        <f t="shared" si="2"/>
        <v>1</v>
      </c>
      <c r="J7" s="122">
        <v>32</v>
      </c>
      <c r="K7" s="124">
        <f t="shared" si="3"/>
        <v>1</v>
      </c>
      <c r="L7" s="122">
        <v>32</v>
      </c>
      <c r="M7" s="124">
        <f t="shared" si="4"/>
        <v>1</v>
      </c>
      <c r="N7" s="122">
        <v>32</v>
      </c>
      <c r="O7" s="124">
        <f t="shared" si="5"/>
        <v>1</v>
      </c>
      <c r="P7" s="122">
        <v>0</v>
      </c>
      <c r="Q7" s="124">
        <f t="shared" si="6"/>
        <v>0</v>
      </c>
      <c r="R7" s="122">
        <v>32</v>
      </c>
      <c r="S7" s="124">
        <f t="shared" si="7"/>
        <v>1</v>
      </c>
      <c r="T7" s="122">
        <v>32</v>
      </c>
      <c r="U7" s="124">
        <f t="shared" si="8"/>
        <v>1</v>
      </c>
      <c r="V7" s="122">
        <v>32</v>
      </c>
      <c r="W7" s="124">
        <f t="shared" si="9"/>
        <v>1</v>
      </c>
      <c r="X7" s="122">
        <v>32</v>
      </c>
      <c r="Y7" s="122">
        <v>0</v>
      </c>
      <c r="Z7" s="157">
        <f t="shared" si="10"/>
        <v>0</v>
      </c>
      <c r="AB7" s="107" t="s">
        <v>28</v>
      </c>
      <c r="AC7" s="113">
        <v>514</v>
      </c>
      <c r="AD7" s="113">
        <v>32</v>
      </c>
    </row>
    <row r="8" spans="1:30" hidden="1">
      <c r="A8" s="119" t="s">
        <v>29</v>
      </c>
      <c r="B8" s="47" t="s">
        <v>23</v>
      </c>
      <c r="C8" s="120">
        <v>473</v>
      </c>
      <c r="D8" s="192">
        <v>22</v>
      </c>
      <c r="E8" s="121">
        <f t="shared" ref="E8:E51" si="11">AVERAGE(D8/C8)</f>
        <v>4.6511627906976744E-2</v>
      </c>
      <c r="F8" s="143">
        <v>0</v>
      </c>
      <c r="G8" s="123">
        <f t="shared" si="1"/>
        <v>0</v>
      </c>
      <c r="H8" s="122">
        <v>22</v>
      </c>
      <c r="I8" s="124">
        <f t="shared" si="2"/>
        <v>1</v>
      </c>
      <c r="J8" s="122">
        <v>22</v>
      </c>
      <c r="K8" s="124">
        <f t="shared" si="3"/>
        <v>1</v>
      </c>
      <c r="L8" s="122">
        <v>22</v>
      </c>
      <c r="M8" s="124">
        <f t="shared" si="4"/>
        <v>1</v>
      </c>
      <c r="N8" s="122">
        <v>22</v>
      </c>
      <c r="O8" s="124">
        <f t="shared" si="5"/>
        <v>1</v>
      </c>
      <c r="P8" s="122">
        <v>0</v>
      </c>
      <c r="Q8" s="124">
        <f t="shared" si="6"/>
        <v>0</v>
      </c>
      <c r="R8" s="122">
        <v>22</v>
      </c>
      <c r="S8" s="124">
        <f t="shared" si="7"/>
        <v>1</v>
      </c>
      <c r="T8" s="122">
        <v>22</v>
      </c>
      <c r="U8" s="124">
        <f t="shared" si="8"/>
        <v>1</v>
      </c>
      <c r="V8" s="122">
        <v>22</v>
      </c>
      <c r="W8" s="124">
        <f t="shared" si="9"/>
        <v>1</v>
      </c>
      <c r="X8" s="122">
        <v>22</v>
      </c>
      <c r="Y8" s="122">
        <v>3</v>
      </c>
      <c r="Z8" s="157">
        <f t="shared" si="10"/>
        <v>0.13636363636363635</v>
      </c>
      <c r="AB8" s="107" t="s">
        <v>29</v>
      </c>
      <c r="AC8" s="113">
        <v>473</v>
      </c>
      <c r="AD8" s="113">
        <v>22</v>
      </c>
    </row>
    <row r="9" spans="1:30" ht="24.75" hidden="1">
      <c r="A9" s="119" t="s">
        <v>30</v>
      </c>
      <c r="B9" s="47" t="s">
        <v>23</v>
      </c>
      <c r="C9" s="120">
        <v>1694</v>
      </c>
      <c r="D9" s="192">
        <v>110</v>
      </c>
      <c r="E9" s="121">
        <f t="shared" si="11"/>
        <v>6.4935064935064929E-2</v>
      </c>
      <c r="F9" s="143">
        <v>3</v>
      </c>
      <c r="G9" s="123">
        <f t="shared" si="1"/>
        <v>2.7272727272727271E-2</v>
      </c>
      <c r="H9" s="159">
        <v>107</v>
      </c>
      <c r="I9" s="124">
        <f t="shared" si="2"/>
        <v>0.97272727272727277</v>
      </c>
      <c r="J9" s="122">
        <v>101</v>
      </c>
      <c r="K9" s="124">
        <f t="shared" si="3"/>
        <v>0.94392523364485981</v>
      </c>
      <c r="L9" s="122">
        <v>107</v>
      </c>
      <c r="M9" s="124">
        <f t="shared" si="4"/>
        <v>1</v>
      </c>
      <c r="N9" s="122">
        <v>107</v>
      </c>
      <c r="O9" s="124">
        <f t="shared" si="5"/>
        <v>1</v>
      </c>
      <c r="P9" s="122">
        <v>5</v>
      </c>
      <c r="Q9" s="124">
        <f t="shared" si="6"/>
        <v>4.6728971962616821E-2</v>
      </c>
      <c r="R9" s="122">
        <v>107</v>
      </c>
      <c r="S9" s="124">
        <f t="shared" si="7"/>
        <v>1</v>
      </c>
      <c r="T9" s="122">
        <v>107</v>
      </c>
      <c r="U9" s="124">
        <f t="shared" si="8"/>
        <v>1</v>
      </c>
      <c r="V9" s="122">
        <v>107</v>
      </c>
      <c r="W9" s="124">
        <f t="shared" si="9"/>
        <v>1</v>
      </c>
      <c r="X9" s="122">
        <v>107</v>
      </c>
      <c r="Y9" s="122">
        <v>1</v>
      </c>
      <c r="Z9" s="157">
        <f t="shared" si="10"/>
        <v>9.3457943925233638E-3</v>
      </c>
      <c r="AB9" s="107" t="s">
        <v>30</v>
      </c>
      <c r="AC9" s="113">
        <v>1694</v>
      </c>
      <c r="AD9" s="113">
        <v>110</v>
      </c>
    </row>
    <row r="10" spans="1:30" ht="24.75">
      <c r="A10" s="119" t="s">
        <v>32</v>
      </c>
      <c r="B10" s="47" t="s">
        <v>23</v>
      </c>
      <c r="C10" s="120">
        <v>1950</v>
      </c>
      <c r="D10" s="192">
        <v>77</v>
      </c>
      <c r="E10" s="121">
        <f t="shared" si="11"/>
        <v>3.9487179487179488E-2</v>
      </c>
      <c r="F10" s="143">
        <v>2</v>
      </c>
      <c r="G10" s="123">
        <f t="shared" si="1"/>
        <v>2.5974025974025976E-2</v>
      </c>
      <c r="H10" s="159">
        <v>75</v>
      </c>
      <c r="I10" s="124">
        <f t="shared" si="2"/>
        <v>0.97402597402597402</v>
      </c>
      <c r="J10" s="122">
        <v>75</v>
      </c>
      <c r="K10" s="124">
        <f t="shared" si="3"/>
        <v>1</v>
      </c>
      <c r="L10" s="122">
        <v>75</v>
      </c>
      <c r="M10" s="124">
        <f t="shared" si="4"/>
        <v>1</v>
      </c>
      <c r="N10" s="122">
        <v>27</v>
      </c>
      <c r="O10" s="198">
        <f t="shared" si="5"/>
        <v>0.36</v>
      </c>
      <c r="P10" s="122">
        <v>9</v>
      </c>
      <c r="Q10" s="124">
        <f t="shared" si="6"/>
        <v>0.33333333333333331</v>
      </c>
      <c r="R10" s="122">
        <v>27</v>
      </c>
      <c r="S10" s="124">
        <f t="shared" si="7"/>
        <v>0.36</v>
      </c>
      <c r="T10" s="122">
        <v>75</v>
      </c>
      <c r="U10" s="124">
        <f t="shared" si="8"/>
        <v>1</v>
      </c>
      <c r="V10" s="122">
        <v>75</v>
      </c>
      <c r="W10" s="124">
        <f t="shared" si="9"/>
        <v>1</v>
      </c>
      <c r="X10" s="122">
        <v>79</v>
      </c>
      <c r="Y10" s="122">
        <v>34</v>
      </c>
      <c r="Z10" s="157">
        <f t="shared" si="10"/>
        <v>0.45333333333333331</v>
      </c>
      <c r="AB10" s="107" t="s">
        <v>32</v>
      </c>
      <c r="AC10" s="113">
        <v>1950</v>
      </c>
      <c r="AD10" s="113">
        <v>77</v>
      </c>
    </row>
    <row r="11" spans="1:30" ht="24.75" hidden="1">
      <c r="A11" s="119" t="s">
        <v>34</v>
      </c>
      <c r="B11" s="47" t="s">
        <v>23</v>
      </c>
      <c r="C11" s="120">
        <v>681</v>
      </c>
      <c r="D11" s="192">
        <v>36</v>
      </c>
      <c r="E11" s="121">
        <f t="shared" si="11"/>
        <v>5.2863436123348019E-2</v>
      </c>
      <c r="F11" s="143">
        <v>0</v>
      </c>
      <c r="G11" s="123">
        <f t="shared" si="1"/>
        <v>0</v>
      </c>
      <c r="H11" s="122">
        <v>36</v>
      </c>
      <c r="I11" s="124">
        <f t="shared" si="2"/>
        <v>1</v>
      </c>
      <c r="J11" s="122">
        <v>36</v>
      </c>
      <c r="K11" s="124">
        <f t="shared" si="3"/>
        <v>1</v>
      </c>
      <c r="L11" s="122">
        <v>36</v>
      </c>
      <c r="M11" s="124">
        <f t="shared" si="4"/>
        <v>1</v>
      </c>
      <c r="N11" s="125">
        <v>36</v>
      </c>
      <c r="O11" s="124">
        <f t="shared" si="5"/>
        <v>1</v>
      </c>
      <c r="P11" s="125">
        <v>0</v>
      </c>
      <c r="Q11" s="124">
        <f t="shared" si="6"/>
        <v>0</v>
      </c>
      <c r="R11" s="125">
        <v>36</v>
      </c>
      <c r="S11" s="124">
        <f t="shared" si="7"/>
        <v>1</v>
      </c>
      <c r="T11" s="125">
        <v>36</v>
      </c>
      <c r="U11" s="124">
        <f t="shared" si="8"/>
        <v>1</v>
      </c>
      <c r="V11" s="125">
        <v>36</v>
      </c>
      <c r="W11" s="124">
        <f t="shared" si="9"/>
        <v>1</v>
      </c>
      <c r="X11" s="125">
        <v>38</v>
      </c>
      <c r="Y11" s="125">
        <v>0</v>
      </c>
      <c r="Z11" s="157">
        <f t="shared" si="10"/>
        <v>0</v>
      </c>
      <c r="AB11" s="107" t="s">
        <v>209</v>
      </c>
      <c r="AC11" s="113">
        <v>681</v>
      </c>
      <c r="AD11" s="113">
        <v>36</v>
      </c>
    </row>
    <row r="12" spans="1:30" ht="24.75" hidden="1">
      <c r="A12" s="119" t="s">
        <v>35</v>
      </c>
      <c r="B12" s="47" t="s">
        <v>23</v>
      </c>
      <c r="C12" s="120">
        <v>703</v>
      </c>
      <c r="D12" s="192">
        <v>37</v>
      </c>
      <c r="E12" s="121">
        <f t="shared" si="11"/>
        <v>5.2631578947368418E-2</v>
      </c>
      <c r="F12" s="143">
        <v>0</v>
      </c>
      <c r="G12" s="123">
        <f t="shared" si="1"/>
        <v>0</v>
      </c>
      <c r="H12" s="122">
        <v>37</v>
      </c>
      <c r="I12" s="124">
        <f t="shared" si="2"/>
        <v>1</v>
      </c>
      <c r="J12" s="122">
        <v>37</v>
      </c>
      <c r="K12" s="124">
        <f t="shared" si="3"/>
        <v>1</v>
      </c>
      <c r="L12" s="122">
        <v>37</v>
      </c>
      <c r="M12" s="124">
        <f t="shared" si="4"/>
        <v>1</v>
      </c>
      <c r="N12" s="122">
        <v>33</v>
      </c>
      <c r="O12" s="124">
        <f t="shared" si="5"/>
        <v>0.89189189189189189</v>
      </c>
      <c r="P12" s="122">
        <v>0</v>
      </c>
      <c r="Q12" s="124">
        <f t="shared" si="6"/>
        <v>0</v>
      </c>
      <c r="R12" s="122">
        <v>37</v>
      </c>
      <c r="S12" s="124">
        <f t="shared" si="7"/>
        <v>1</v>
      </c>
      <c r="T12" s="122">
        <v>37</v>
      </c>
      <c r="U12" s="124">
        <f t="shared" si="8"/>
        <v>1</v>
      </c>
      <c r="V12" s="122">
        <v>37</v>
      </c>
      <c r="W12" s="124">
        <f t="shared" si="9"/>
        <v>1</v>
      </c>
      <c r="X12" s="122">
        <v>33</v>
      </c>
      <c r="Y12" s="122">
        <v>0</v>
      </c>
      <c r="Z12" s="157">
        <f t="shared" si="10"/>
        <v>0</v>
      </c>
      <c r="AB12" s="107" t="s">
        <v>210</v>
      </c>
      <c r="AC12" s="113">
        <v>703</v>
      </c>
      <c r="AD12" s="113">
        <v>37</v>
      </c>
    </row>
    <row r="13" spans="1:30" ht="24.75" hidden="1">
      <c r="A13" s="119" t="s">
        <v>36</v>
      </c>
      <c r="B13" s="47" t="s">
        <v>23</v>
      </c>
      <c r="C13" s="120">
        <v>1389</v>
      </c>
      <c r="D13" s="192">
        <v>85</v>
      </c>
      <c r="E13" s="121">
        <f t="shared" si="11"/>
        <v>6.1195104391648665E-2</v>
      </c>
      <c r="F13" s="143">
        <v>0</v>
      </c>
      <c r="G13" s="123">
        <f t="shared" si="1"/>
        <v>0</v>
      </c>
      <c r="H13" s="122">
        <v>85</v>
      </c>
      <c r="I13" s="124">
        <f t="shared" si="2"/>
        <v>1</v>
      </c>
      <c r="J13" s="122">
        <v>85</v>
      </c>
      <c r="K13" s="124">
        <f t="shared" si="3"/>
        <v>1</v>
      </c>
      <c r="L13" s="122">
        <v>85</v>
      </c>
      <c r="M13" s="124">
        <f t="shared" si="4"/>
        <v>1</v>
      </c>
      <c r="N13" s="122">
        <v>85</v>
      </c>
      <c r="O13" s="124">
        <f t="shared" si="5"/>
        <v>1</v>
      </c>
      <c r="P13" s="122">
        <v>5</v>
      </c>
      <c r="Q13" s="124">
        <f t="shared" si="6"/>
        <v>5.8823529411764705E-2</v>
      </c>
      <c r="R13" s="122">
        <v>85</v>
      </c>
      <c r="S13" s="124">
        <f t="shared" si="7"/>
        <v>1</v>
      </c>
      <c r="T13" s="122">
        <v>85</v>
      </c>
      <c r="U13" s="124">
        <f t="shared" si="8"/>
        <v>1</v>
      </c>
      <c r="V13" s="122">
        <v>85</v>
      </c>
      <c r="W13" s="124">
        <f t="shared" si="9"/>
        <v>1</v>
      </c>
      <c r="X13" s="122">
        <v>98</v>
      </c>
      <c r="Y13" s="122"/>
      <c r="Z13" s="157">
        <f t="shared" si="10"/>
        <v>0</v>
      </c>
      <c r="AB13" s="107" t="s">
        <v>211</v>
      </c>
      <c r="AC13" s="113">
        <v>1389</v>
      </c>
      <c r="AD13" s="113">
        <v>85</v>
      </c>
    </row>
    <row r="14" spans="1:30" ht="24.75" hidden="1">
      <c r="A14" s="119" t="s">
        <v>37</v>
      </c>
      <c r="B14" s="47" t="s">
        <v>23</v>
      </c>
      <c r="C14" s="120">
        <v>440</v>
      </c>
      <c r="D14" s="192">
        <v>30</v>
      </c>
      <c r="E14" s="121">
        <f t="shared" si="11"/>
        <v>6.8181818181818177E-2</v>
      </c>
      <c r="F14" s="143">
        <v>0</v>
      </c>
      <c r="G14" s="123">
        <f t="shared" si="1"/>
        <v>0</v>
      </c>
      <c r="H14" s="122">
        <v>30</v>
      </c>
      <c r="I14" s="124">
        <f t="shared" si="2"/>
        <v>1</v>
      </c>
      <c r="J14" s="122">
        <v>30</v>
      </c>
      <c r="K14" s="124">
        <f t="shared" si="3"/>
        <v>1</v>
      </c>
      <c r="L14" s="122">
        <v>30</v>
      </c>
      <c r="M14" s="124">
        <f t="shared" si="4"/>
        <v>1</v>
      </c>
      <c r="N14" s="122">
        <v>30</v>
      </c>
      <c r="O14" s="124">
        <f t="shared" si="5"/>
        <v>1</v>
      </c>
      <c r="P14" s="122">
        <v>0</v>
      </c>
      <c r="Q14" s="124">
        <f t="shared" si="6"/>
        <v>0</v>
      </c>
      <c r="R14" s="122">
        <v>30</v>
      </c>
      <c r="S14" s="124">
        <f t="shared" si="7"/>
        <v>1</v>
      </c>
      <c r="T14" s="122">
        <v>30</v>
      </c>
      <c r="U14" s="124">
        <f t="shared" si="8"/>
        <v>1</v>
      </c>
      <c r="V14" s="122">
        <v>30</v>
      </c>
      <c r="W14" s="124">
        <f t="shared" si="9"/>
        <v>1</v>
      </c>
      <c r="X14" s="122">
        <v>30</v>
      </c>
      <c r="Y14" s="122">
        <v>0</v>
      </c>
      <c r="Z14" s="157">
        <f t="shared" si="10"/>
        <v>0</v>
      </c>
      <c r="AB14" s="107" t="s">
        <v>212</v>
      </c>
      <c r="AC14" s="113">
        <v>440</v>
      </c>
      <c r="AD14" s="113">
        <v>30</v>
      </c>
    </row>
    <row r="15" spans="1:30" s="106" customFormat="1" ht="24.75" hidden="1">
      <c r="A15" s="149" t="s">
        <v>38</v>
      </c>
      <c r="B15" s="150" t="s">
        <v>23</v>
      </c>
      <c r="C15" s="151">
        <v>1143</v>
      </c>
      <c r="D15" s="192">
        <v>58</v>
      </c>
      <c r="E15" s="153">
        <f t="shared" si="11"/>
        <v>5.0743657042869643E-2</v>
      </c>
      <c r="F15" s="154">
        <v>1</v>
      </c>
      <c r="G15" s="123">
        <f t="shared" si="1"/>
        <v>1.7241379310344827E-2</v>
      </c>
      <c r="H15" s="160">
        <v>57</v>
      </c>
      <c r="I15" s="155">
        <f t="shared" si="2"/>
        <v>0.98275862068965514</v>
      </c>
      <c r="J15" s="156">
        <v>57</v>
      </c>
      <c r="K15" s="124">
        <f t="shared" si="3"/>
        <v>1</v>
      </c>
      <c r="L15" s="156">
        <v>57</v>
      </c>
      <c r="M15" s="124">
        <f t="shared" si="4"/>
        <v>1</v>
      </c>
      <c r="N15" s="156">
        <v>57</v>
      </c>
      <c r="O15" s="124">
        <f t="shared" si="5"/>
        <v>1</v>
      </c>
      <c r="P15" s="156">
        <v>57</v>
      </c>
      <c r="Q15" s="124">
        <f t="shared" si="6"/>
        <v>1</v>
      </c>
      <c r="R15" s="156">
        <v>57</v>
      </c>
      <c r="S15" s="124">
        <f t="shared" si="7"/>
        <v>1</v>
      </c>
      <c r="T15" s="156">
        <v>57</v>
      </c>
      <c r="U15" s="124">
        <f t="shared" si="8"/>
        <v>1</v>
      </c>
      <c r="V15" s="156">
        <v>57</v>
      </c>
      <c r="W15" s="124">
        <f t="shared" si="9"/>
        <v>1</v>
      </c>
      <c r="X15" s="156">
        <v>57</v>
      </c>
      <c r="Y15" s="156">
        <v>0</v>
      </c>
      <c r="Z15" s="157">
        <f t="shared" si="10"/>
        <v>0</v>
      </c>
      <c r="AB15" s="107" t="s">
        <v>213</v>
      </c>
      <c r="AC15" s="113">
        <v>1143</v>
      </c>
      <c r="AD15" s="113">
        <v>58</v>
      </c>
    </row>
    <row r="16" spans="1:30" ht="24.75" hidden="1">
      <c r="A16" s="126" t="s">
        <v>40</v>
      </c>
      <c r="B16" s="68" t="s">
        <v>23</v>
      </c>
      <c r="C16" s="127">
        <v>1765</v>
      </c>
      <c r="D16" s="192">
        <v>118</v>
      </c>
      <c r="E16" s="121">
        <f t="shared" si="11"/>
        <v>6.6855524079320119E-2</v>
      </c>
      <c r="F16" s="144">
        <v>3</v>
      </c>
      <c r="G16" s="123">
        <f t="shared" si="1"/>
        <v>2.5423728813559324E-2</v>
      </c>
      <c r="H16" s="161">
        <v>115</v>
      </c>
      <c r="I16" s="124">
        <f t="shared" si="2"/>
        <v>0.97457627118644063</v>
      </c>
      <c r="J16" s="125">
        <v>115</v>
      </c>
      <c r="K16" s="124">
        <f t="shared" si="3"/>
        <v>1</v>
      </c>
      <c r="L16" s="125">
        <v>115</v>
      </c>
      <c r="M16" s="124">
        <f t="shared" si="4"/>
        <v>1</v>
      </c>
      <c r="N16" s="125">
        <v>94</v>
      </c>
      <c r="O16" s="124">
        <f t="shared" si="5"/>
        <v>0.81739130434782614</v>
      </c>
      <c r="P16" s="125">
        <v>27</v>
      </c>
      <c r="Q16" s="124">
        <f t="shared" si="6"/>
        <v>0.28723404255319152</v>
      </c>
      <c r="R16" s="125">
        <v>65</v>
      </c>
      <c r="S16" s="124">
        <f t="shared" si="7"/>
        <v>0.56521739130434778</v>
      </c>
      <c r="T16" s="125">
        <v>52</v>
      </c>
      <c r="U16" s="198">
        <f t="shared" si="8"/>
        <v>0.45217391304347826</v>
      </c>
      <c r="V16" s="125">
        <v>102</v>
      </c>
      <c r="W16" s="124">
        <f t="shared" si="9"/>
        <v>0.88695652173913042</v>
      </c>
      <c r="X16" s="125">
        <v>102</v>
      </c>
      <c r="Y16" s="125">
        <v>35</v>
      </c>
      <c r="Z16" s="157">
        <f t="shared" si="10"/>
        <v>0.30434782608695654</v>
      </c>
      <c r="AB16" s="107" t="s">
        <v>214</v>
      </c>
      <c r="AC16" s="113">
        <v>1765</v>
      </c>
      <c r="AD16" s="113">
        <v>118</v>
      </c>
    </row>
    <row r="17" spans="1:30">
      <c r="A17" s="119" t="s">
        <v>42</v>
      </c>
      <c r="B17" s="47" t="s">
        <v>23</v>
      </c>
      <c r="C17" s="120">
        <v>1104</v>
      </c>
      <c r="D17" s="192">
        <v>39</v>
      </c>
      <c r="E17" s="121">
        <f t="shared" si="11"/>
        <v>3.5326086956521736E-2</v>
      </c>
      <c r="F17" s="143">
        <v>0</v>
      </c>
      <c r="G17" s="123">
        <f t="shared" si="1"/>
        <v>0</v>
      </c>
      <c r="H17" s="122">
        <v>39</v>
      </c>
      <c r="I17" s="124">
        <f t="shared" si="2"/>
        <v>1</v>
      </c>
      <c r="J17" s="122">
        <v>39</v>
      </c>
      <c r="K17" s="124">
        <f t="shared" si="3"/>
        <v>1</v>
      </c>
      <c r="L17" s="122">
        <v>39</v>
      </c>
      <c r="M17" s="124">
        <f t="shared" si="4"/>
        <v>1</v>
      </c>
      <c r="N17" s="122">
        <v>24</v>
      </c>
      <c r="O17" s="124">
        <f t="shared" si="5"/>
        <v>0.61538461538461542</v>
      </c>
      <c r="P17" s="122">
        <v>3</v>
      </c>
      <c r="Q17" s="124">
        <f t="shared" si="6"/>
        <v>0.125</v>
      </c>
      <c r="R17" s="122">
        <v>5</v>
      </c>
      <c r="S17" s="124">
        <f t="shared" si="7"/>
        <v>0.12820512820512819</v>
      </c>
      <c r="T17" s="122">
        <v>24</v>
      </c>
      <c r="U17" s="124">
        <f t="shared" si="8"/>
        <v>0.61538461538461542</v>
      </c>
      <c r="V17" s="122">
        <v>32</v>
      </c>
      <c r="W17" s="124">
        <f t="shared" si="9"/>
        <v>0.82051282051282048</v>
      </c>
      <c r="X17" s="122">
        <v>39</v>
      </c>
      <c r="Y17" s="122">
        <v>2</v>
      </c>
      <c r="Z17" s="157">
        <f t="shared" si="10"/>
        <v>5.128205128205128E-2</v>
      </c>
      <c r="AB17" s="107" t="s">
        <v>215</v>
      </c>
      <c r="AC17" s="113">
        <v>1104</v>
      </c>
      <c r="AD17" s="113">
        <v>39</v>
      </c>
    </row>
    <row r="18" spans="1:30" ht="24.75" hidden="1">
      <c r="A18" s="119" t="s">
        <v>43</v>
      </c>
      <c r="B18" s="47" t="s">
        <v>23</v>
      </c>
      <c r="C18" s="120">
        <v>463</v>
      </c>
      <c r="D18" s="192">
        <v>16</v>
      </c>
      <c r="E18" s="121">
        <f t="shared" si="11"/>
        <v>3.4557235421166309E-2</v>
      </c>
      <c r="F18" s="143">
        <v>0</v>
      </c>
      <c r="G18" s="123">
        <f t="shared" si="1"/>
        <v>0</v>
      </c>
      <c r="H18" s="122">
        <v>16</v>
      </c>
      <c r="I18" s="124">
        <f t="shared" si="2"/>
        <v>1</v>
      </c>
      <c r="J18" s="122">
        <v>16</v>
      </c>
      <c r="K18" s="124">
        <f t="shared" si="3"/>
        <v>1</v>
      </c>
      <c r="L18" s="122">
        <v>16</v>
      </c>
      <c r="M18" s="124">
        <f t="shared" si="4"/>
        <v>1</v>
      </c>
      <c r="N18" s="122">
        <v>16</v>
      </c>
      <c r="O18" s="124">
        <f t="shared" si="5"/>
        <v>1</v>
      </c>
      <c r="P18" s="122">
        <v>0</v>
      </c>
      <c r="Q18" s="124">
        <f t="shared" si="6"/>
        <v>0</v>
      </c>
      <c r="R18" s="122">
        <v>16</v>
      </c>
      <c r="S18" s="124">
        <f t="shared" si="7"/>
        <v>1</v>
      </c>
      <c r="T18" s="122">
        <v>16</v>
      </c>
      <c r="U18" s="124">
        <f t="shared" si="8"/>
        <v>1</v>
      </c>
      <c r="V18" s="122">
        <v>16</v>
      </c>
      <c r="W18" s="124">
        <f t="shared" si="9"/>
        <v>1</v>
      </c>
      <c r="X18" s="122">
        <v>18</v>
      </c>
      <c r="Y18" s="122">
        <v>0</v>
      </c>
      <c r="Z18" s="157">
        <f t="shared" si="10"/>
        <v>0</v>
      </c>
      <c r="AB18" s="107" t="s">
        <v>216</v>
      </c>
      <c r="AC18" s="113">
        <v>463</v>
      </c>
      <c r="AD18" s="113">
        <v>16</v>
      </c>
    </row>
    <row r="19" spans="1:30" ht="24.75" hidden="1">
      <c r="A19" s="119" t="s">
        <v>44</v>
      </c>
      <c r="B19" s="47" t="s">
        <v>23</v>
      </c>
      <c r="C19" s="120">
        <v>951</v>
      </c>
      <c r="D19" s="192">
        <v>61</v>
      </c>
      <c r="E19" s="121">
        <f t="shared" si="11"/>
        <v>6.4143007360672979E-2</v>
      </c>
      <c r="F19" s="143">
        <v>0</v>
      </c>
      <c r="G19" s="123">
        <f t="shared" si="1"/>
        <v>0</v>
      </c>
      <c r="H19" s="122">
        <v>61</v>
      </c>
      <c r="I19" s="124">
        <f t="shared" si="2"/>
        <v>1</v>
      </c>
      <c r="J19" s="122">
        <v>61</v>
      </c>
      <c r="K19" s="124">
        <f t="shared" si="3"/>
        <v>1</v>
      </c>
      <c r="L19" s="122">
        <v>61</v>
      </c>
      <c r="M19" s="124">
        <f t="shared" si="4"/>
        <v>1</v>
      </c>
      <c r="N19" s="122">
        <v>1</v>
      </c>
      <c r="O19" s="198">
        <f t="shared" si="5"/>
        <v>1.6393442622950821E-2</v>
      </c>
      <c r="P19" s="122">
        <v>1</v>
      </c>
      <c r="Q19" s="124">
        <f t="shared" si="6"/>
        <v>1</v>
      </c>
      <c r="R19" s="122">
        <v>61</v>
      </c>
      <c r="S19" s="124">
        <f t="shared" si="7"/>
        <v>1</v>
      </c>
      <c r="T19" s="122">
        <v>61</v>
      </c>
      <c r="U19" s="124">
        <f t="shared" si="8"/>
        <v>1</v>
      </c>
      <c r="V19" s="122">
        <v>61</v>
      </c>
      <c r="W19" s="124">
        <f t="shared" si="9"/>
        <v>1</v>
      </c>
      <c r="X19" s="122">
        <v>63</v>
      </c>
      <c r="Y19" s="122">
        <v>0</v>
      </c>
      <c r="Z19" s="157">
        <f t="shared" si="10"/>
        <v>0</v>
      </c>
      <c r="AB19" s="107" t="s">
        <v>217</v>
      </c>
      <c r="AC19" s="113">
        <v>951</v>
      </c>
      <c r="AD19" s="113">
        <v>61</v>
      </c>
    </row>
    <row r="20" spans="1:30" ht="24.75" hidden="1">
      <c r="A20" s="119" t="s">
        <v>45</v>
      </c>
      <c r="B20" s="47" t="s">
        <v>23</v>
      </c>
      <c r="C20" s="120">
        <v>1681</v>
      </c>
      <c r="D20" s="192">
        <v>80</v>
      </c>
      <c r="E20" s="121">
        <f t="shared" si="11"/>
        <v>4.7590719809637118E-2</v>
      </c>
      <c r="F20" s="143">
        <v>0</v>
      </c>
      <c r="G20" s="123">
        <f t="shared" si="1"/>
        <v>0</v>
      </c>
      <c r="H20" s="122">
        <v>80</v>
      </c>
      <c r="I20" s="124">
        <f t="shared" si="2"/>
        <v>1</v>
      </c>
      <c r="J20" s="122">
        <v>80</v>
      </c>
      <c r="K20" s="124">
        <f t="shared" si="3"/>
        <v>1</v>
      </c>
      <c r="L20" s="122">
        <v>80</v>
      </c>
      <c r="M20" s="124">
        <f t="shared" si="4"/>
        <v>1</v>
      </c>
      <c r="N20" s="122">
        <v>80</v>
      </c>
      <c r="O20" s="124">
        <f t="shared" si="5"/>
        <v>1</v>
      </c>
      <c r="P20" s="122">
        <v>2</v>
      </c>
      <c r="Q20" s="124">
        <f t="shared" si="6"/>
        <v>2.5000000000000001E-2</v>
      </c>
      <c r="R20" s="122">
        <v>80</v>
      </c>
      <c r="S20" s="124">
        <f t="shared" si="7"/>
        <v>1</v>
      </c>
      <c r="T20" s="122">
        <v>80</v>
      </c>
      <c r="U20" s="124">
        <f t="shared" si="8"/>
        <v>1</v>
      </c>
      <c r="V20" s="122">
        <v>80</v>
      </c>
      <c r="W20" s="124">
        <f t="shared" si="9"/>
        <v>1</v>
      </c>
      <c r="X20" s="122">
        <v>91</v>
      </c>
      <c r="Y20" s="122">
        <v>2</v>
      </c>
      <c r="Z20" s="157">
        <f t="shared" si="10"/>
        <v>2.5000000000000001E-2</v>
      </c>
      <c r="AB20" s="107" t="s">
        <v>218</v>
      </c>
      <c r="AC20" s="113">
        <v>1681</v>
      </c>
      <c r="AD20" s="113">
        <v>80</v>
      </c>
    </row>
    <row r="21" spans="1:30" s="182" customFormat="1" ht="24.75" hidden="1">
      <c r="A21" s="174" t="s">
        <v>46</v>
      </c>
      <c r="B21" s="175" t="s">
        <v>23</v>
      </c>
      <c r="C21" s="176">
        <v>5477</v>
      </c>
      <c r="D21" s="200">
        <v>334</v>
      </c>
      <c r="E21" s="177">
        <f t="shared" si="11"/>
        <v>6.0982289574584625E-2</v>
      </c>
      <c r="F21" s="178">
        <v>10</v>
      </c>
      <c r="G21" s="123">
        <f t="shared" si="1"/>
        <v>2.9940119760479042E-2</v>
      </c>
      <c r="H21" s="178">
        <v>324</v>
      </c>
      <c r="I21" s="180">
        <f t="shared" si="2"/>
        <v>0.97005988023952094</v>
      </c>
      <c r="J21" s="179">
        <v>323</v>
      </c>
      <c r="K21" s="180">
        <f t="shared" si="3"/>
        <v>0.99691358024691357</v>
      </c>
      <c r="L21" s="179">
        <v>334</v>
      </c>
      <c r="M21" s="180">
        <f>AVERAGE(L21/D21)</f>
        <v>1</v>
      </c>
      <c r="N21" s="179">
        <v>334</v>
      </c>
      <c r="O21" s="180">
        <f>AVERAGE(N21/D21)</f>
        <v>1</v>
      </c>
      <c r="P21" s="179">
        <v>21</v>
      </c>
      <c r="Q21" s="180">
        <f t="shared" si="6"/>
        <v>6.2874251497005984E-2</v>
      </c>
      <c r="R21" s="179">
        <v>334</v>
      </c>
      <c r="S21" s="180">
        <f>AVERAGE(R21/D21)</f>
        <v>1</v>
      </c>
      <c r="T21" s="179">
        <v>334</v>
      </c>
      <c r="U21" s="180">
        <f>AVERAGE(T21/D21)</f>
        <v>1</v>
      </c>
      <c r="V21" s="179">
        <v>334</v>
      </c>
      <c r="W21" s="180">
        <f>AVERAGE(V21/D21)</f>
        <v>1</v>
      </c>
      <c r="X21" s="179">
        <v>328</v>
      </c>
      <c r="Y21" s="179">
        <v>21</v>
      </c>
      <c r="Z21" s="181">
        <f t="shared" si="10"/>
        <v>6.4814814814814811E-2</v>
      </c>
      <c r="AB21" s="183" t="s">
        <v>219</v>
      </c>
      <c r="AC21" s="184">
        <v>5477</v>
      </c>
      <c r="AD21" s="184">
        <v>334</v>
      </c>
    </row>
    <row r="22" spans="1:30" ht="24.75" hidden="1">
      <c r="A22" s="119" t="s">
        <v>48</v>
      </c>
      <c r="B22" s="47" t="s">
        <v>23</v>
      </c>
      <c r="C22" s="120">
        <v>1273</v>
      </c>
      <c r="D22" s="192">
        <v>91</v>
      </c>
      <c r="E22" s="121">
        <f t="shared" si="11"/>
        <v>7.1484681853888454E-2</v>
      </c>
      <c r="F22" s="143">
        <v>0</v>
      </c>
      <c r="G22" s="123">
        <f t="shared" si="1"/>
        <v>0</v>
      </c>
      <c r="H22" s="122">
        <v>91</v>
      </c>
      <c r="I22" s="124">
        <f t="shared" si="2"/>
        <v>1</v>
      </c>
      <c r="J22" s="122">
        <v>91</v>
      </c>
      <c r="K22" s="124">
        <f t="shared" si="3"/>
        <v>1</v>
      </c>
      <c r="L22" s="122">
        <v>91</v>
      </c>
      <c r="M22" s="124">
        <f t="shared" si="4"/>
        <v>1</v>
      </c>
      <c r="N22" s="122">
        <v>87</v>
      </c>
      <c r="O22" s="124">
        <f t="shared" si="5"/>
        <v>0.95604395604395609</v>
      </c>
      <c r="P22" s="122">
        <v>0</v>
      </c>
      <c r="Q22" s="124">
        <f t="shared" si="6"/>
        <v>0</v>
      </c>
      <c r="R22" s="122">
        <v>91</v>
      </c>
      <c r="S22" s="124">
        <f t="shared" si="7"/>
        <v>1</v>
      </c>
      <c r="T22" s="122">
        <v>87</v>
      </c>
      <c r="U22" s="124">
        <f t="shared" si="8"/>
        <v>0.95604395604395609</v>
      </c>
      <c r="V22" s="122">
        <v>91</v>
      </c>
      <c r="W22" s="124">
        <f t="shared" si="9"/>
        <v>1</v>
      </c>
      <c r="X22" s="122">
        <v>91</v>
      </c>
      <c r="Y22" s="122">
        <v>3</v>
      </c>
      <c r="Z22" s="157">
        <f t="shared" si="10"/>
        <v>3.2967032967032968E-2</v>
      </c>
      <c r="AB22" s="107" t="s">
        <v>220</v>
      </c>
      <c r="AC22" s="113">
        <v>1273</v>
      </c>
      <c r="AD22" s="113">
        <v>91</v>
      </c>
    </row>
    <row r="23" spans="1:30" hidden="1">
      <c r="A23" s="119" t="s">
        <v>49</v>
      </c>
      <c r="B23" s="47" t="s">
        <v>23</v>
      </c>
      <c r="C23" s="120">
        <v>266</v>
      </c>
      <c r="D23" s="192">
        <v>19</v>
      </c>
      <c r="E23" s="121">
        <f t="shared" si="11"/>
        <v>7.1428571428571425E-2</v>
      </c>
      <c r="F23" s="143">
        <v>0</v>
      </c>
      <c r="G23" s="123">
        <f t="shared" si="1"/>
        <v>0</v>
      </c>
      <c r="H23" s="122">
        <v>19</v>
      </c>
      <c r="I23" s="124">
        <f t="shared" si="2"/>
        <v>1</v>
      </c>
      <c r="J23" s="122">
        <v>19</v>
      </c>
      <c r="K23" s="124">
        <f t="shared" si="3"/>
        <v>1</v>
      </c>
      <c r="L23" s="122">
        <v>19</v>
      </c>
      <c r="M23" s="124">
        <f t="shared" si="4"/>
        <v>1</v>
      </c>
      <c r="N23" s="122">
        <v>14</v>
      </c>
      <c r="O23" s="124">
        <f t="shared" si="5"/>
        <v>0.73684210526315785</v>
      </c>
      <c r="P23" s="122">
        <v>1</v>
      </c>
      <c r="Q23" s="124">
        <f t="shared" si="6"/>
        <v>7.1428571428571425E-2</v>
      </c>
      <c r="R23" s="122">
        <v>19</v>
      </c>
      <c r="S23" s="124">
        <f t="shared" si="7"/>
        <v>1</v>
      </c>
      <c r="T23" s="122">
        <v>15</v>
      </c>
      <c r="U23" s="124">
        <f t="shared" si="8"/>
        <v>0.78947368421052633</v>
      </c>
      <c r="V23" s="122">
        <v>19</v>
      </c>
      <c r="W23" s="124">
        <f t="shared" si="9"/>
        <v>1</v>
      </c>
      <c r="X23" s="122">
        <v>19</v>
      </c>
      <c r="Y23" s="122">
        <v>0</v>
      </c>
      <c r="Z23" s="157">
        <f t="shared" si="10"/>
        <v>0</v>
      </c>
      <c r="AB23" s="107" t="s">
        <v>221</v>
      </c>
      <c r="AC23" s="113">
        <v>266</v>
      </c>
      <c r="AD23" s="113">
        <v>19</v>
      </c>
    </row>
    <row r="24" spans="1:30" hidden="1">
      <c r="A24" s="128" t="s">
        <v>50</v>
      </c>
      <c r="B24" s="129" t="s">
        <v>23</v>
      </c>
      <c r="C24" s="130">
        <v>825</v>
      </c>
      <c r="D24" s="201">
        <v>49</v>
      </c>
      <c r="E24" s="121">
        <f t="shared" si="11"/>
        <v>5.9393939393939395E-2</v>
      </c>
      <c r="F24" s="143">
        <v>2</v>
      </c>
      <c r="G24" s="123">
        <f t="shared" si="1"/>
        <v>4.0816326530612242E-2</v>
      </c>
      <c r="H24" s="159">
        <v>47</v>
      </c>
      <c r="I24" s="124">
        <f t="shared" si="2"/>
        <v>0.95918367346938771</v>
      </c>
      <c r="J24" s="122">
        <v>47</v>
      </c>
      <c r="K24" s="124">
        <f t="shared" si="3"/>
        <v>1</v>
      </c>
      <c r="L24" s="122">
        <v>47</v>
      </c>
      <c r="M24" s="124">
        <f t="shared" si="4"/>
        <v>1</v>
      </c>
      <c r="N24" s="122">
        <v>47</v>
      </c>
      <c r="O24" s="124">
        <f t="shared" si="5"/>
        <v>1</v>
      </c>
      <c r="P24" s="122">
        <v>4</v>
      </c>
      <c r="Q24" s="124">
        <f t="shared" si="6"/>
        <v>8.5106382978723402E-2</v>
      </c>
      <c r="R24" s="122">
        <v>47</v>
      </c>
      <c r="S24" s="124">
        <f t="shared" si="7"/>
        <v>1</v>
      </c>
      <c r="T24" s="122">
        <v>47</v>
      </c>
      <c r="U24" s="124">
        <f>AVERAGE(T24/D24)</f>
        <v>0.95918367346938771</v>
      </c>
      <c r="V24" s="122">
        <v>47</v>
      </c>
      <c r="W24" s="124">
        <f t="shared" si="9"/>
        <v>1</v>
      </c>
      <c r="X24" s="122">
        <v>47</v>
      </c>
      <c r="Y24" s="122"/>
      <c r="Z24" s="157">
        <f t="shared" si="10"/>
        <v>0</v>
      </c>
      <c r="AB24" s="107" t="s">
        <v>222</v>
      </c>
      <c r="AC24" s="113">
        <v>825</v>
      </c>
      <c r="AD24" s="113">
        <v>49</v>
      </c>
    </row>
    <row r="25" spans="1:30" hidden="1">
      <c r="A25" s="119" t="s">
        <v>52</v>
      </c>
      <c r="B25" s="47" t="s">
        <v>23</v>
      </c>
      <c r="C25" s="120">
        <v>1521</v>
      </c>
      <c r="D25" s="192">
        <v>64</v>
      </c>
      <c r="E25" s="121">
        <f t="shared" si="11"/>
        <v>4.2077580539119003E-2</v>
      </c>
      <c r="F25" s="143">
        <v>1</v>
      </c>
      <c r="G25" s="123">
        <f t="shared" si="1"/>
        <v>1.5625E-2</v>
      </c>
      <c r="H25" s="159">
        <v>63</v>
      </c>
      <c r="I25" s="124">
        <f t="shared" si="2"/>
        <v>0.984375</v>
      </c>
      <c r="J25" s="122">
        <v>64</v>
      </c>
      <c r="K25" s="124">
        <f>AVERAGE(J25/D25)</f>
        <v>1</v>
      </c>
      <c r="L25" s="122">
        <v>64</v>
      </c>
      <c r="M25" s="124">
        <f>AVERAGE(L25/D25)</f>
        <v>1</v>
      </c>
      <c r="N25" s="122">
        <v>64</v>
      </c>
      <c r="O25" s="124">
        <f>AVERAGE(N25/D25)</f>
        <v>1</v>
      </c>
      <c r="P25" s="122">
        <v>10</v>
      </c>
      <c r="Q25" s="124">
        <f t="shared" si="6"/>
        <v>0.15625</v>
      </c>
      <c r="R25" s="122">
        <v>64</v>
      </c>
      <c r="S25" s="124">
        <f>AVERAGE(R25/D25)</f>
        <v>1</v>
      </c>
      <c r="T25" s="122">
        <v>64</v>
      </c>
      <c r="U25" s="124">
        <f>AVERAGE(T25/D25)</f>
        <v>1</v>
      </c>
      <c r="V25" s="122">
        <v>64</v>
      </c>
      <c r="W25" s="124">
        <f>AVERAGE(V25/D25)</f>
        <v>1</v>
      </c>
      <c r="X25" s="122">
        <v>70</v>
      </c>
      <c r="Y25" s="122">
        <v>64</v>
      </c>
      <c r="Z25" s="157">
        <f>AVERAGE(Y25/D25)</f>
        <v>1</v>
      </c>
      <c r="AB25" s="107" t="s">
        <v>223</v>
      </c>
      <c r="AC25" s="113">
        <v>1521</v>
      </c>
      <c r="AD25" s="113">
        <v>64</v>
      </c>
    </row>
    <row r="26" spans="1:30" ht="24.75" hidden="1">
      <c r="A26" s="119" t="s">
        <v>54</v>
      </c>
      <c r="B26" s="47" t="s">
        <v>23</v>
      </c>
      <c r="C26" s="120">
        <v>1844</v>
      </c>
      <c r="D26" s="192">
        <v>109</v>
      </c>
      <c r="E26" s="121">
        <f t="shared" si="11"/>
        <v>5.9110629067245117E-2</v>
      </c>
      <c r="F26" s="143">
        <v>4</v>
      </c>
      <c r="G26" s="123">
        <f t="shared" si="1"/>
        <v>3.669724770642202E-2</v>
      </c>
      <c r="H26" s="159">
        <v>105</v>
      </c>
      <c r="I26" s="124">
        <f t="shared" si="2"/>
        <v>0.96330275229357798</v>
      </c>
      <c r="J26" s="122">
        <v>109</v>
      </c>
      <c r="K26" s="124">
        <f>AVERAGE(J26/D26)</f>
        <v>1</v>
      </c>
      <c r="L26" s="122">
        <v>109</v>
      </c>
      <c r="M26" s="124">
        <f>AVERAGE(L26/D26)</f>
        <v>1</v>
      </c>
      <c r="N26" s="122">
        <v>109</v>
      </c>
      <c r="O26" s="124">
        <f>AVERAGE(N26/D26)</f>
        <v>1</v>
      </c>
      <c r="P26" s="122">
        <v>31</v>
      </c>
      <c r="Q26" s="124">
        <f t="shared" si="6"/>
        <v>0.28440366972477066</v>
      </c>
      <c r="R26" s="122">
        <v>109</v>
      </c>
      <c r="S26" s="124">
        <f>AVERAGE(R26/D26)</f>
        <v>1</v>
      </c>
      <c r="T26" s="122">
        <v>109</v>
      </c>
      <c r="U26" s="124">
        <f>AVERAGE(T26/D26)</f>
        <v>1</v>
      </c>
      <c r="V26" s="122">
        <v>109</v>
      </c>
      <c r="W26" s="124">
        <f>AVERAGE(V26/D26)</f>
        <v>1</v>
      </c>
      <c r="X26" s="122">
        <v>112</v>
      </c>
      <c r="Y26" s="122">
        <v>31</v>
      </c>
      <c r="Z26" s="157">
        <f t="shared" si="10"/>
        <v>0.29523809523809524</v>
      </c>
      <c r="AB26" s="107" t="s">
        <v>224</v>
      </c>
      <c r="AC26" s="113">
        <v>1844</v>
      </c>
      <c r="AD26" s="113">
        <v>109</v>
      </c>
    </row>
    <row r="27" spans="1:30" s="206" customFormat="1" hidden="1">
      <c r="A27" s="191" t="s">
        <v>56</v>
      </c>
      <c r="B27" s="152" t="s">
        <v>23</v>
      </c>
      <c r="C27" s="192">
        <v>314</v>
      </c>
      <c r="D27" s="192">
        <v>13</v>
      </c>
      <c r="E27" s="193">
        <f t="shared" si="11"/>
        <v>4.1401273885350316E-2</v>
      </c>
      <c r="F27" s="194">
        <v>1</v>
      </c>
      <c r="G27" s="155">
        <f t="shared" si="1"/>
        <v>7.6923076923076927E-2</v>
      </c>
      <c r="H27" s="194">
        <v>12</v>
      </c>
      <c r="I27" s="124">
        <f t="shared" si="2"/>
        <v>0.92307692307692313</v>
      </c>
      <c r="J27" s="195">
        <v>12</v>
      </c>
      <c r="K27" s="196">
        <f t="shared" si="3"/>
        <v>1</v>
      </c>
      <c r="L27" s="195">
        <v>12</v>
      </c>
      <c r="M27" s="196">
        <f t="shared" si="4"/>
        <v>1</v>
      </c>
      <c r="N27" s="195">
        <v>13</v>
      </c>
      <c r="O27" s="196">
        <f>AVERAGE(N27/D27)</f>
        <v>1</v>
      </c>
      <c r="P27" s="195">
        <v>4</v>
      </c>
      <c r="Q27" s="196">
        <f t="shared" si="6"/>
        <v>0.30769230769230771</v>
      </c>
      <c r="R27" s="195">
        <v>12</v>
      </c>
      <c r="S27" s="196">
        <f t="shared" si="7"/>
        <v>1</v>
      </c>
      <c r="T27" s="195">
        <v>13</v>
      </c>
      <c r="U27" s="196">
        <f>AVERAGE(T27/D27)</f>
        <v>1</v>
      </c>
      <c r="V27" s="195">
        <v>13</v>
      </c>
      <c r="W27" s="196">
        <f>AVERAGE(V27/D27)</f>
        <v>1</v>
      </c>
      <c r="X27" s="195">
        <v>14</v>
      </c>
      <c r="Y27" s="195">
        <v>0</v>
      </c>
      <c r="Z27" s="197">
        <f t="shared" si="10"/>
        <v>0</v>
      </c>
      <c r="AB27" s="172" t="s">
        <v>225</v>
      </c>
      <c r="AC27" s="173">
        <v>314</v>
      </c>
      <c r="AD27" s="173">
        <v>13</v>
      </c>
    </row>
    <row r="28" spans="1:30" ht="24.75">
      <c r="A28" s="119" t="s">
        <v>58</v>
      </c>
      <c r="B28" s="47" t="s">
        <v>23</v>
      </c>
      <c r="C28" s="120">
        <v>481</v>
      </c>
      <c r="D28" s="192">
        <v>20</v>
      </c>
      <c r="E28" s="121">
        <f t="shared" si="11"/>
        <v>4.1580041580041582E-2</v>
      </c>
      <c r="F28" s="143">
        <v>0</v>
      </c>
      <c r="G28" s="123">
        <f t="shared" si="1"/>
        <v>0</v>
      </c>
      <c r="H28" s="122">
        <v>20</v>
      </c>
      <c r="I28" s="124">
        <f t="shared" si="2"/>
        <v>1</v>
      </c>
      <c r="J28" s="122">
        <v>20</v>
      </c>
      <c r="K28" s="124">
        <f t="shared" si="3"/>
        <v>1</v>
      </c>
      <c r="L28" s="122">
        <v>20</v>
      </c>
      <c r="M28" s="124">
        <f t="shared" si="4"/>
        <v>1</v>
      </c>
      <c r="N28" s="122">
        <v>20</v>
      </c>
      <c r="O28" s="124">
        <f t="shared" si="5"/>
        <v>1</v>
      </c>
      <c r="P28" s="122">
        <v>4</v>
      </c>
      <c r="Q28" s="124">
        <f t="shared" si="6"/>
        <v>0.2</v>
      </c>
      <c r="R28" s="122">
        <v>4</v>
      </c>
      <c r="S28" s="124">
        <f t="shared" si="7"/>
        <v>0.2</v>
      </c>
      <c r="T28" s="122">
        <v>4</v>
      </c>
      <c r="U28" s="198">
        <f t="shared" si="8"/>
        <v>0.2</v>
      </c>
      <c r="V28" s="122">
        <v>4</v>
      </c>
      <c r="W28" s="198">
        <f t="shared" si="9"/>
        <v>0.2</v>
      </c>
      <c r="X28" s="122">
        <v>7</v>
      </c>
      <c r="Y28" s="122"/>
      <c r="Z28" s="157">
        <f t="shared" si="10"/>
        <v>0</v>
      </c>
      <c r="AB28" s="107" t="s">
        <v>226</v>
      </c>
      <c r="AC28" s="113">
        <v>481</v>
      </c>
      <c r="AD28" s="113">
        <v>20</v>
      </c>
    </row>
    <row r="29" spans="1:30">
      <c r="A29" s="119" t="s">
        <v>59</v>
      </c>
      <c r="B29" s="47" t="s">
        <v>23</v>
      </c>
      <c r="C29" s="120">
        <v>972</v>
      </c>
      <c r="D29" s="192">
        <v>48</v>
      </c>
      <c r="E29" s="121">
        <f t="shared" si="11"/>
        <v>4.9382716049382713E-2</v>
      </c>
      <c r="F29" s="143">
        <v>0</v>
      </c>
      <c r="G29" s="123">
        <f t="shared" si="1"/>
        <v>0</v>
      </c>
      <c r="H29" s="122">
        <v>48</v>
      </c>
      <c r="I29" s="124">
        <f t="shared" si="2"/>
        <v>1</v>
      </c>
      <c r="J29" s="122">
        <v>48</v>
      </c>
      <c r="K29" s="124">
        <f t="shared" si="3"/>
        <v>1</v>
      </c>
      <c r="L29" s="122">
        <v>48</v>
      </c>
      <c r="M29" s="124">
        <f t="shared" si="4"/>
        <v>1</v>
      </c>
      <c r="N29" s="122">
        <v>48</v>
      </c>
      <c r="O29" s="124">
        <f t="shared" si="5"/>
        <v>1</v>
      </c>
      <c r="P29" s="122">
        <v>24</v>
      </c>
      <c r="Q29" s="124">
        <f t="shared" si="6"/>
        <v>0.5</v>
      </c>
      <c r="R29" s="122">
        <v>24</v>
      </c>
      <c r="S29" s="124">
        <f t="shared" si="7"/>
        <v>0.5</v>
      </c>
      <c r="T29" s="122">
        <v>24</v>
      </c>
      <c r="U29" s="198">
        <f t="shared" si="8"/>
        <v>0.5</v>
      </c>
      <c r="V29" s="122">
        <v>48</v>
      </c>
      <c r="W29" s="124">
        <f t="shared" si="9"/>
        <v>1</v>
      </c>
      <c r="X29" s="122">
        <v>45</v>
      </c>
      <c r="Y29" s="122">
        <v>0</v>
      </c>
      <c r="Z29" s="157">
        <f t="shared" si="10"/>
        <v>0</v>
      </c>
      <c r="AB29" s="107" t="s">
        <v>227</v>
      </c>
      <c r="AC29" s="113">
        <v>972</v>
      </c>
      <c r="AD29" s="113">
        <v>48</v>
      </c>
    </row>
    <row r="30" spans="1:30" ht="24.75">
      <c r="A30" s="119" t="s">
        <v>60</v>
      </c>
      <c r="B30" s="47" t="s">
        <v>23</v>
      </c>
      <c r="C30" s="120">
        <v>1312</v>
      </c>
      <c r="D30" s="192">
        <v>54</v>
      </c>
      <c r="E30" s="121">
        <f t="shared" si="11"/>
        <v>4.1158536585365856E-2</v>
      </c>
      <c r="F30" s="143">
        <v>0</v>
      </c>
      <c r="G30" s="123">
        <f t="shared" si="1"/>
        <v>0</v>
      </c>
      <c r="H30" s="122">
        <v>54</v>
      </c>
      <c r="I30" s="124">
        <f t="shared" si="2"/>
        <v>1</v>
      </c>
      <c r="J30" s="122">
        <v>54</v>
      </c>
      <c r="K30" s="124">
        <f t="shared" si="3"/>
        <v>1</v>
      </c>
      <c r="L30" s="122">
        <v>54</v>
      </c>
      <c r="M30" s="124">
        <f t="shared" si="4"/>
        <v>1</v>
      </c>
      <c r="N30" s="122">
        <v>54</v>
      </c>
      <c r="O30" s="124">
        <f t="shared" si="5"/>
        <v>1</v>
      </c>
      <c r="P30" s="122">
        <v>8</v>
      </c>
      <c r="Q30" s="124">
        <f t="shared" si="6"/>
        <v>0.14814814814814814</v>
      </c>
      <c r="R30" s="122">
        <v>8</v>
      </c>
      <c r="S30" s="124">
        <f t="shared" si="7"/>
        <v>0.14814814814814814</v>
      </c>
      <c r="T30" s="122">
        <v>8</v>
      </c>
      <c r="U30" s="198">
        <f t="shared" si="8"/>
        <v>0.14814814814814814</v>
      </c>
      <c r="V30" s="122">
        <v>8</v>
      </c>
      <c r="W30" s="198">
        <f t="shared" si="9"/>
        <v>0.14814814814814814</v>
      </c>
      <c r="X30" s="122">
        <v>9</v>
      </c>
      <c r="Y30" s="122"/>
      <c r="Z30" s="157">
        <f t="shared" si="10"/>
        <v>0</v>
      </c>
      <c r="AB30" s="107" t="s">
        <v>228</v>
      </c>
      <c r="AC30" s="113">
        <v>1312</v>
      </c>
      <c r="AD30" s="113">
        <v>54</v>
      </c>
    </row>
    <row r="31" spans="1:30" ht="24.75" hidden="1">
      <c r="A31" s="119" t="s">
        <v>61</v>
      </c>
      <c r="B31" s="47" t="s">
        <v>23</v>
      </c>
      <c r="C31" s="120">
        <v>596</v>
      </c>
      <c r="D31" s="192">
        <v>21</v>
      </c>
      <c r="E31" s="121">
        <f t="shared" si="11"/>
        <v>3.5234899328859058E-2</v>
      </c>
      <c r="F31" s="143">
        <v>0</v>
      </c>
      <c r="G31" s="123">
        <f t="shared" si="1"/>
        <v>0</v>
      </c>
      <c r="H31" s="122">
        <v>21</v>
      </c>
      <c r="I31" s="124">
        <f t="shared" si="2"/>
        <v>1</v>
      </c>
      <c r="J31" s="122">
        <v>21</v>
      </c>
      <c r="K31" s="124">
        <f t="shared" si="3"/>
        <v>1</v>
      </c>
      <c r="L31" s="122">
        <v>21</v>
      </c>
      <c r="M31" s="124">
        <f t="shared" si="4"/>
        <v>1</v>
      </c>
      <c r="N31" s="122">
        <v>21</v>
      </c>
      <c r="O31" s="124">
        <f t="shared" si="5"/>
        <v>1</v>
      </c>
      <c r="P31" s="122">
        <v>21</v>
      </c>
      <c r="Q31" s="124">
        <f t="shared" si="6"/>
        <v>1</v>
      </c>
      <c r="R31" s="122">
        <v>21</v>
      </c>
      <c r="S31" s="124">
        <f t="shared" si="7"/>
        <v>1</v>
      </c>
      <c r="T31" s="122">
        <v>21</v>
      </c>
      <c r="U31" s="124">
        <f t="shared" si="8"/>
        <v>1</v>
      </c>
      <c r="V31" s="122">
        <v>21</v>
      </c>
      <c r="W31" s="124">
        <f t="shared" si="9"/>
        <v>1</v>
      </c>
      <c r="X31" s="122">
        <v>21</v>
      </c>
      <c r="Y31" s="122">
        <v>21</v>
      </c>
      <c r="Z31" s="157">
        <f t="shared" si="10"/>
        <v>1</v>
      </c>
      <c r="AB31" s="107" t="s">
        <v>229</v>
      </c>
      <c r="AC31" s="113">
        <v>596</v>
      </c>
      <c r="AD31" s="113">
        <v>21</v>
      </c>
    </row>
    <row r="32" spans="1:30" hidden="1">
      <c r="A32" s="119" t="s">
        <v>62</v>
      </c>
      <c r="B32" s="47" t="s">
        <v>23</v>
      </c>
      <c r="C32" s="120">
        <v>714</v>
      </c>
      <c r="D32" s="192">
        <v>46</v>
      </c>
      <c r="E32" s="121">
        <f t="shared" si="11"/>
        <v>6.4425770308123242E-2</v>
      </c>
      <c r="F32" s="143">
        <v>0</v>
      </c>
      <c r="G32" s="123">
        <f t="shared" si="1"/>
        <v>0</v>
      </c>
      <c r="H32" s="122">
        <v>46</v>
      </c>
      <c r="I32" s="124">
        <f t="shared" si="2"/>
        <v>1</v>
      </c>
      <c r="J32" s="122">
        <v>46</v>
      </c>
      <c r="K32" s="124">
        <f t="shared" si="3"/>
        <v>1</v>
      </c>
      <c r="L32" s="122">
        <v>46</v>
      </c>
      <c r="M32" s="124">
        <f t="shared" si="4"/>
        <v>1</v>
      </c>
      <c r="N32" s="122">
        <v>46</v>
      </c>
      <c r="O32" s="124">
        <f t="shared" si="5"/>
        <v>1</v>
      </c>
      <c r="P32" s="122">
        <v>46</v>
      </c>
      <c r="Q32" s="124">
        <f t="shared" si="6"/>
        <v>1</v>
      </c>
      <c r="R32" s="122">
        <v>46</v>
      </c>
      <c r="S32" s="124">
        <f t="shared" si="7"/>
        <v>1</v>
      </c>
      <c r="T32" s="122">
        <v>46</v>
      </c>
      <c r="U32" s="124">
        <f t="shared" si="8"/>
        <v>1</v>
      </c>
      <c r="V32" s="122">
        <v>46</v>
      </c>
      <c r="W32" s="124">
        <f t="shared" si="9"/>
        <v>1</v>
      </c>
      <c r="X32" s="122">
        <v>46</v>
      </c>
      <c r="Y32" s="122"/>
      <c r="Z32" s="157">
        <f t="shared" si="10"/>
        <v>0</v>
      </c>
      <c r="AB32" s="107" t="s">
        <v>62</v>
      </c>
      <c r="AC32" s="113">
        <v>714</v>
      </c>
      <c r="AD32" s="113">
        <v>46</v>
      </c>
    </row>
    <row r="33" spans="1:32">
      <c r="A33" s="131" t="s">
        <v>63</v>
      </c>
      <c r="B33" s="132" t="s">
        <v>23</v>
      </c>
      <c r="C33" s="133">
        <v>4111</v>
      </c>
      <c r="D33" s="199">
        <v>275</v>
      </c>
      <c r="E33" s="121">
        <f t="shared" si="11"/>
        <v>6.6893699829725123E-2</v>
      </c>
      <c r="F33" s="145">
        <v>11</v>
      </c>
      <c r="G33" s="123">
        <f t="shared" si="1"/>
        <v>0.04</v>
      </c>
      <c r="H33" s="162">
        <v>264</v>
      </c>
      <c r="I33" s="124">
        <f t="shared" si="2"/>
        <v>0.96</v>
      </c>
      <c r="J33" s="134">
        <v>230</v>
      </c>
      <c r="K33" s="124">
        <f t="shared" si="3"/>
        <v>0.87121212121212122</v>
      </c>
      <c r="L33" s="134">
        <v>243</v>
      </c>
      <c r="M33" s="124">
        <f t="shared" si="4"/>
        <v>0.92045454545454541</v>
      </c>
      <c r="N33" s="134">
        <v>214</v>
      </c>
      <c r="O33" s="124">
        <f t="shared" si="5"/>
        <v>0.81060606060606055</v>
      </c>
      <c r="P33" s="134">
        <v>35</v>
      </c>
      <c r="Q33" s="124">
        <f t="shared" si="6"/>
        <v>0.16355140186915887</v>
      </c>
      <c r="R33" s="134">
        <v>35</v>
      </c>
      <c r="S33" s="124">
        <f t="shared" si="7"/>
        <v>0.13257575757575757</v>
      </c>
      <c r="T33" s="134">
        <v>35</v>
      </c>
      <c r="U33" s="198">
        <f t="shared" si="8"/>
        <v>0.13257575757575757</v>
      </c>
      <c r="V33" s="134">
        <v>214</v>
      </c>
      <c r="W33" s="124">
        <f t="shared" si="9"/>
        <v>0.81060606060606055</v>
      </c>
      <c r="X33" s="134">
        <v>214</v>
      </c>
      <c r="Y33" s="134">
        <v>10</v>
      </c>
      <c r="Z33" s="157">
        <f t="shared" si="10"/>
        <v>3.787878787878788E-2</v>
      </c>
      <c r="AB33" s="107" t="s">
        <v>63</v>
      </c>
      <c r="AC33" s="113">
        <v>4111</v>
      </c>
      <c r="AD33" s="113">
        <v>275</v>
      </c>
    </row>
    <row r="34" spans="1:32" hidden="1">
      <c r="A34" s="119" t="s">
        <v>65</v>
      </c>
      <c r="B34" s="47" t="s">
        <v>23</v>
      </c>
      <c r="C34" s="120">
        <v>2111</v>
      </c>
      <c r="D34" s="192">
        <v>157</v>
      </c>
      <c r="E34" s="121">
        <f t="shared" si="11"/>
        <v>7.4372335386072949E-2</v>
      </c>
      <c r="F34" s="143">
        <v>6</v>
      </c>
      <c r="G34" s="123">
        <f t="shared" si="1"/>
        <v>3.8216560509554139E-2</v>
      </c>
      <c r="H34" s="159">
        <v>151</v>
      </c>
      <c r="I34" s="124">
        <f t="shared" si="2"/>
        <v>0.96178343949044587</v>
      </c>
      <c r="J34" s="122">
        <v>152</v>
      </c>
      <c r="K34" s="124">
        <f>AVERAGE(J34/D34)</f>
        <v>0.96815286624203822</v>
      </c>
      <c r="L34" s="122">
        <v>157</v>
      </c>
      <c r="M34" s="124">
        <f>AVERAGE(L34/D34)</f>
        <v>1</v>
      </c>
      <c r="N34" s="122">
        <v>157</v>
      </c>
      <c r="O34" s="124">
        <f>AVERAGE(N34/D34)</f>
        <v>1</v>
      </c>
      <c r="P34" s="122">
        <v>37</v>
      </c>
      <c r="Q34" s="124">
        <f t="shared" si="6"/>
        <v>0.2356687898089172</v>
      </c>
      <c r="R34" s="122">
        <v>157</v>
      </c>
      <c r="S34" s="124">
        <f>AVERAGE(R34/D34)</f>
        <v>1</v>
      </c>
      <c r="T34" s="122">
        <v>77</v>
      </c>
      <c r="U34" s="198">
        <f t="shared" si="8"/>
        <v>0.50993377483443714</v>
      </c>
      <c r="V34" s="122">
        <v>157</v>
      </c>
      <c r="W34" s="124">
        <f>AVERAGE(V34/D34)</f>
        <v>1</v>
      </c>
      <c r="X34" s="122">
        <v>157</v>
      </c>
      <c r="Y34" s="122">
        <v>15</v>
      </c>
      <c r="Z34" s="157">
        <f t="shared" si="10"/>
        <v>9.9337748344370855E-2</v>
      </c>
      <c r="AB34" s="107" t="s">
        <v>230</v>
      </c>
      <c r="AC34" s="113">
        <v>2111</v>
      </c>
      <c r="AD34" s="113">
        <v>157</v>
      </c>
    </row>
    <row r="35" spans="1:32">
      <c r="A35" s="119" t="s">
        <v>67</v>
      </c>
      <c r="B35" s="47" t="s">
        <v>23</v>
      </c>
      <c r="C35" s="120">
        <v>986</v>
      </c>
      <c r="D35" s="192">
        <v>75</v>
      </c>
      <c r="E35" s="121">
        <f t="shared" si="11"/>
        <v>7.6064908722109539E-2</v>
      </c>
      <c r="F35" s="143">
        <v>1</v>
      </c>
      <c r="G35" s="123">
        <f t="shared" si="1"/>
        <v>1.3333333333333334E-2</v>
      </c>
      <c r="H35" s="159">
        <v>74</v>
      </c>
      <c r="I35" s="124">
        <f t="shared" si="2"/>
        <v>0.98666666666666669</v>
      </c>
      <c r="J35" s="122">
        <v>71</v>
      </c>
      <c r="K35" s="124">
        <f t="shared" si="3"/>
        <v>0.95945945945945943</v>
      </c>
      <c r="L35" s="122">
        <v>74</v>
      </c>
      <c r="M35" s="124">
        <f t="shared" si="4"/>
        <v>1</v>
      </c>
      <c r="N35" s="122">
        <v>37</v>
      </c>
      <c r="O35" s="198">
        <f t="shared" si="5"/>
        <v>0.5</v>
      </c>
      <c r="P35" s="122">
        <v>1</v>
      </c>
      <c r="Q35" s="124">
        <f t="shared" si="6"/>
        <v>2.7027027027027029E-2</v>
      </c>
      <c r="R35" s="122">
        <v>12</v>
      </c>
      <c r="S35" s="124">
        <f t="shared" si="7"/>
        <v>0.16216216216216217</v>
      </c>
      <c r="T35" s="122">
        <v>6</v>
      </c>
      <c r="U35" s="198">
        <f t="shared" si="8"/>
        <v>8.1081081081081086E-2</v>
      </c>
      <c r="V35" s="122">
        <v>60</v>
      </c>
      <c r="W35" s="124">
        <f t="shared" si="9"/>
        <v>0.81081081081081086</v>
      </c>
      <c r="X35" s="122">
        <v>41</v>
      </c>
      <c r="Y35" s="122">
        <v>1</v>
      </c>
      <c r="Z35" s="157">
        <f t="shared" si="10"/>
        <v>1.3513513513513514E-2</v>
      </c>
      <c r="AB35" s="107" t="s">
        <v>67</v>
      </c>
      <c r="AC35" s="113">
        <v>986</v>
      </c>
      <c r="AD35" s="113">
        <v>75</v>
      </c>
    </row>
    <row r="36" spans="1:32" hidden="1">
      <c r="A36" s="119" t="s">
        <v>69</v>
      </c>
      <c r="B36" s="47" t="s">
        <v>23</v>
      </c>
      <c r="C36" s="120">
        <v>642</v>
      </c>
      <c r="D36" s="192">
        <v>36</v>
      </c>
      <c r="E36" s="121">
        <f t="shared" si="11"/>
        <v>5.6074766355140186E-2</v>
      </c>
      <c r="F36" s="143">
        <v>0</v>
      </c>
      <c r="G36" s="123">
        <f t="shared" si="1"/>
        <v>0</v>
      </c>
      <c r="H36" s="122">
        <v>36</v>
      </c>
      <c r="I36" s="124">
        <f t="shared" si="2"/>
        <v>1</v>
      </c>
      <c r="J36" s="122">
        <v>36</v>
      </c>
      <c r="K36" s="124">
        <f t="shared" si="3"/>
        <v>1</v>
      </c>
      <c r="L36" s="122">
        <v>36</v>
      </c>
      <c r="M36" s="124">
        <f t="shared" si="4"/>
        <v>1</v>
      </c>
      <c r="N36" s="122">
        <v>2</v>
      </c>
      <c r="O36" s="198">
        <f t="shared" si="5"/>
        <v>5.5555555555555552E-2</v>
      </c>
      <c r="P36" s="122">
        <v>0</v>
      </c>
      <c r="Q36" s="124">
        <f t="shared" si="6"/>
        <v>0</v>
      </c>
      <c r="R36" s="122">
        <v>36</v>
      </c>
      <c r="S36" s="124">
        <f t="shared" si="7"/>
        <v>1</v>
      </c>
      <c r="T36" s="122">
        <v>36</v>
      </c>
      <c r="U36" s="124">
        <f t="shared" si="8"/>
        <v>1</v>
      </c>
      <c r="V36" s="122">
        <v>36</v>
      </c>
      <c r="W36" s="124">
        <f t="shared" si="9"/>
        <v>1</v>
      </c>
      <c r="X36" s="122">
        <v>36</v>
      </c>
      <c r="Y36" s="122">
        <v>2</v>
      </c>
      <c r="Z36" s="157">
        <f t="shared" si="10"/>
        <v>5.5555555555555552E-2</v>
      </c>
      <c r="AB36" s="107" t="s">
        <v>231</v>
      </c>
      <c r="AC36" s="113">
        <v>642</v>
      </c>
      <c r="AD36" s="113">
        <v>36</v>
      </c>
    </row>
    <row r="37" spans="1:32" s="188" customFormat="1" hidden="1">
      <c r="A37" s="207" t="s">
        <v>193</v>
      </c>
      <c r="B37" s="208" t="s">
        <v>196</v>
      </c>
      <c r="C37" s="209">
        <f>SUM(C3:C36)</f>
        <v>42143</v>
      </c>
      <c r="D37" s="210">
        <f t="shared" ref="D37:Y37" si="12">SUM(D3:D36)</f>
        <v>2385</v>
      </c>
      <c r="E37" s="185">
        <f t="shared" si="11"/>
        <v>5.6593028498208478E-2</v>
      </c>
      <c r="F37" s="163">
        <f t="shared" si="12"/>
        <v>47</v>
      </c>
      <c r="G37" s="211">
        <f>AVERAGE(F37/D37)</f>
        <v>1.9706498951781972E-2</v>
      </c>
      <c r="H37" s="166">
        <f t="shared" si="12"/>
        <v>2338</v>
      </c>
      <c r="I37" s="186">
        <f>AVERAGE(H37/D37)</f>
        <v>0.980293501048218</v>
      </c>
      <c r="J37" s="209">
        <f t="shared" si="12"/>
        <v>2300</v>
      </c>
      <c r="K37" s="186">
        <f t="shared" si="3"/>
        <v>0.98374679213002569</v>
      </c>
      <c r="L37" s="209">
        <f t="shared" si="12"/>
        <v>2332</v>
      </c>
      <c r="M37" s="186">
        <f t="shared" si="4"/>
        <v>0.99743370402053033</v>
      </c>
      <c r="N37" s="209">
        <f t="shared" si="12"/>
        <v>2043</v>
      </c>
      <c r="O37" s="186">
        <f t="shared" si="5"/>
        <v>0.87382378100940972</v>
      </c>
      <c r="P37" s="209">
        <f t="shared" si="12"/>
        <v>380</v>
      </c>
      <c r="Q37" s="186">
        <f t="shared" si="6"/>
        <v>0.1860009789525208</v>
      </c>
      <c r="R37" s="209">
        <f t="shared" si="12"/>
        <v>1816</v>
      </c>
      <c r="S37" s="186">
        <f t="shared" si="7"/>
        <v>0.77673224978614197</v>
      </c>
      <c r="T37" s="209">
        <f t="shared" si="12"/>
        <v>1802</v>
      </c>
      <c r="U37" s="186">
        <f t="shared" si="8"/>
        <v>0.77074422583404623</v>
      </c>
      <c r="V37" s="209">
        <f t="shared" si="12"/>
        <v>2213</v>
      </c>
      <c r="W37" s="186">
        <f t="shared" si="9"/>
        <v>0.94653550042771595</v>
      </c>
      <c r="X37" s="209">
        <f t="shared" si="12"/>
        <v>2224</v>
      </c>
      <c r="Y37" s="209">
        <f t="shared" si="12"/>
        <v>257</v>
      </c>
      <c r="Z37" s="187">
        <f t="shared" si="10"/>
        <v>0.10992301112061591</v>
      </c>
      <c r="AB37" s="189" t="s">
        <v>194</v>
      </c>
      <c r="AC37" s="190">
        <v>53978</v>
      </c>
      <c r="AD37" s="190">
        <v>3082</v>
      </c>
    </row>
    <row r="38" spans="1:32" ht="23.25" hidden="1" thickBot="1">
      <c r="A38" s="85" t="s">
        <v>168</v>
      </c>
      <c r="B38" s="47" t="s">
        <v>23</v>
      </c>
      <c r="C38" s="86">
        <v>4813</v>
      </c>
      <c r="D38" s="202">
        <v>257</v>
      </c>
      <c r="E38" s="121">
        <f t="shared" si="11"/>
        <v>5.3397049657178473E-2</v>
      </c>
      <c r="F38" s="146">
        <v>4</v>
      </c>
      <c r="G38" s="123">
        <f t="shared" si="1"/>
        <v>1.556420233463035E-2</v>
      </c>
      <c r="H38" s="167">
        <v>253</v>
      </c>
      <c r="I38" s="124">
        <f t="shared" si="2"/>
        <v>0.98443579766536971</v>
      </c>
      <c r="J38" s="135">
        <v>179</v>
      </c>
      <c r="K38" s="124">
        <f t="shared" si="3"/>
        <v>0.70750988142292492</v>
      </c>
      <c r="L38" s="135">
        <v>251</v>
      </c>
      <c r="M38" s="124">
        <f t="shared" si="4"/>
        <v>0.9920948616600791</v>
      </c>
      <c r="N38" s="135">
        <v>253</v>
      </c>
      <c r="O38" s="124">
        <f t="shared" si="5"/>
        <v>1</v>
      </c>
      <c r="P38" s="135">
        <v>42</v>
      </c>
      <c r="Q38" s="124">
        <f t="shared" si="6"/>
        <v>0.16600790513833993</v>
      </c>
      <c r="R38" s="135">
        <v>143</v>
      </c>
      <c r="S38" s="124">
        <f t="shared" si="7"/>
        <v>0.56521739130434778</v>
      </c>
      <c r="T38" s="135">
        <v>125</v>
      </c>
      <c r="U38" s="198">
        <f t="shared" si="8"/>
        <v>0.49407114624505927</v>
      </c>
      <c r="V38" s="135">
        <v>192</v>
      </c>
      <c r="W38" s="124">
        <f t="shared" si="9"/>
        <v>0.75889328063241102</v>
      </c>
      <c r="X38" s="135">
        <v>178</v>
      </c>
      <c r="Y38" s="135">
        <v>12</v>
      </c>
      <c r="Z38" s="157">
        <f t="shared" si="10"/>
        <v>4.7430830039525688E-2</v>
      </c>
      <c r="AB38" s="107" t="s">
        <v>232</v>
      </c>
      <c r="AC38" s="113">
        <v>909</v>
      </c>
      <c r="AD38" s="113">
        <v>55</v>
      </c>
      <c r="AF38" s="116">
        <v>257</v>
      </c>
    </row>
    <row r="39" spans="1:32" ht="23.25" hidden="1" thickBot="1">
      <c r="A39" s="85" t="s">
        <v>170</v>
      </c>
      <c r="B39" s="47" t="s">
        <v>23</v>
      </c>
      <c r="C39" s="136">
        <v>6766</v>
      </c>
      <c r="D39" s="203">
        <v>360</v>
      </c>
      <c r="E39" s="121">
        <f t="shared" si="11"/>
        <v>5.3207212533254507E-2</v>
      </c>
      <c r="F39" s="146">
        <v>13</v>
      </c>
      <c r="G39" s="123">
        <f t="shared" si="1"/>
        <v>3.6111111111111108E-2</v>
      </c>
      <c r="H39" s="167">
        <v>347</v>
      </c>
      <c r="I39" s="124">
        <f t="shared" si="2"/>
        <v>0.96388888888888891</v>
      </c>
      <c r="J39" s="135">
        <v>286</v>
      </c>
      <c r="K39" s="124">
        <f t="shared" si="3"/>
        <v>0.82420749279538907</v>
      </c>
      <c r="L39" s="135">
        <v>335</v>
      </c>
      <c r="M39" s="124">
        <f t="shared" si="4"/>
        <v>0.96541786743515845</v>
      </c>
      <c r="N39" s="135">
        <v>330</v>
      </c>
      <c r="O39" s="124">
        <f t="shared" si="5"/>
        <v>0.95100864553314124</v>
      </c>
      <c r="P39" s="135">
        <v>38</v>
      </c>
      <c r="Q39" s="124">
        <f t="shared" si="6"/>
        <v>0.11515151515151516</v>
      </c>
      <c r="R39" s="135">
        <v>278</v>
      </c>
      <c r="S39" s="124">
        <f t="shared" si="7"/>
        <v>0.80115273775216134</v>
      </c>
      <c r="T39" s="135">
        <v>182</v>
      </c>
      <c r="U39" s="198">
        <f t="shared" si="8"/>
        <v>0.52449567723342938</v>
      </c>
      <c r="V39" s="135">
        <v>337</v>
      </c>
      <c r="W39" s="124">
        <f t="shared" si="9"/>
        <v>0.97118155619596547</v>
      </c>
      <c r="X39" s="135">
        <v>337</v>
      </c>
      <c r="Y39" s="135">
        <v>38</v>
      </c>
      <c r="Z39" s="157">
        <f t="shared" si="10"/>
        <v>0.10951008645533142</v>
      </c>
      <c r="AB39" s="107" t="s">
        <v>233</v>
      </c>
      <c r="AC39" s="114">
        <v>77</v>
      </c>
      <c r="AD39" s="114">
        <v>8</v>
      </c>
      <c r="AF39" s="117">
        <v>360</v>
      </c>
    </row>
    <row r="40" spans="1:32" ht="15.75" hidden="1" thickBot="1">
      <c r="A40" s="85" t="s">
        <v>172</v>
      </c>
      <c r="B40" s="47" t="s">
        <v>23</v>
      </c>
      <c r="C40" s="136">
        <v>6980</v>
      </c>
      <c r="D40" s="203">
        <v>375</v>
      </c>
      <c r="E40" s="121">
        <f t="shared" si="11"/>
        <v>5.3724928366762174E-2</v>
      </c>
      <c r="F40" s="146">
        <v>4</v>
      </c>
      <c r="G40" s="123">
        <f t="shared" si="1"/>
        <v>1.0666666666666666E-2</v>
      </c>
      <c r="H40" s="167">
        <v>371</v>
      </c>
      <c r="I40" s="124">
        <f t="shared" si="2"/>
        <v>0.98933333333333329</v>
      </c>
      <c r="J40" s="135">
        <v>276</v>
      </c>
      <c r="K40" s="124">
        <f t="shared" si="3"/>
        <v>0.7439353099730458</v>
      </c>
      <c r="L40" s="135">
        <v>371</v>
      </c>
      <c r="M40" s="124">
        <f t="shared" si="4"/>
        <v>1</v>
      </c>
      <c r="N40" s="135">
        <v>320</v>
      </c>
      <c r="O40" s="124">
        <f t="shared" si="5"/>
        <v>0.86253369272237201</v>
      </c>
      <c r="P40" s="135">
        <v>82</v>
      </c>
      <c r="Q40" s="124">
        <f t="shared" si="6"/>
        <v>0.25624999999999998</v>
      </c>
      <c r="R40" s="135">
        <v>340</v>
      </c>
      <c r="S40" s="124">
        <f t="shared" si="7"/>
        <v>0.9164420485175202</v>
      </c>
      <c r="T40" s="135">
        <v>202</v>
      </c>
      <c r="U40" s="198">
        <f t="shared" si="8"/>
        <v>0.54447439353099736</v>
      </c>
      <c r="V40" s="135">
        <v>349</v>
      </c>
      <c r="W40" s="124">
        <f t="shared" si="9"/>
        <v>0.94070080862533689</v>
      </c>
      <c r="X40" s="135">
        <v>383</v>
      </c>
      <c r="Y40" s="135">
        <v>78</v>
      </c>
      <c r="Z40" s="157">
        <f t="shared" si="10"/>
        <v>0.21024258760107817</v>
      </c>
      <c r="AB40" s="110" t="s">
        <v>235</v>
      </c>
      <c r="AC40" s="114">
        <v>20590</v>
      </c>
      <c r="AD40" s="114">
        <v>1255</v>
      </c>
      <c r="AF40" s="117">
        <v>375</v>
      </c>
    </row>
    <row r="41" spans="1:32" ht="15.75" hidden="1" thickBot="1">
      <c r="A41" s="137" t="s">
        <v>174</v>
      </c>
      <c r="B41" s="68" t="s">
        <v>23</v>
      </c>
      <c r="C41" s="138">
        <v>11230</v>
      </c>
      <c r="D41" s="203">
        <v>699</v>
      </c>
      <c r="E41" s="121">
        <f t="shared" si="11"/>
        <v>6.2243989314336598E-2</v>
      </c>
      <c r="F41" s="147">
        <v>23</v>
      </c>
      <c r="G41" s="123">
        <f t="shared" si="1"/>
        <v>3.2904148783977114E-2</v>
      </c>
      <c r="H41" s="168">
        <v>676</v>
      </c>
      <c r="I41" s="124">
        <f t="shared" si="2"/>
        <v>0.96709585121602293</v>
      </c>
      <c r="J41" s="139">
        <v>523</v>
      </c>
      <c r="K41" s="124">
        <f t="shared" si="3"/>
        <v>0.77366863905325445</v>
      </c>
      <c r="L41" s="139">
        <v>595</v>
      </c>
      <c r="M41" s="124">
        <f t="shared" si="4"/>
        <v>0.88017751479289941</v>
      </c>
      <c r="N41" s="139">
        <v>650</v>
      </c>
      <c r="O41" s="124">
        <f t="shared" si="5"/>
        <v>0.96153846153846156</v>
      </c>
      <c r="P41" s="139">
        <v>87</v>
      </c>
      <c r="Q41" s="124">
        <f t="shared" si="6"/>
        <v>0.13384615384615384</v>
      </c>
      <c r="R41" s="139">
        <v>358</v>
      </c>
      <c r="S41" s="124">
        <f t="shared" si="7"/>
        <v>0.52958579881656809</v>
      </c>
      <c r="T41" s="139">
        <v>326</v>
      </c>
      <c r="U41" s="198">
        <f t="shared" si="8"/>
        <v>0.48224852071005919</v>
      </c>
      <c r="V41" s="139">
        <v>633</v>
      </c>
      <c r="W41" s="124">
        <f t="shared" si="9"/>
        <v>0.93639053254437865</v>
      </c>
      <c r="X41" s="139">
        <v>632</v>
      </c>
      <c r="Y41" s="139">
        <v>64</v>
      </c>
      <c r="Z41" s="157">
        <f t="shared" si="10"/>
        <v>9.4674556213017749E-2</v>
      </c>
      <c r="AB41" s="110" t="s">
        <v>236</v>
      </c>
      <c r="AC41" s="114">
        <v>3184</v>
      </c>
      <c r="AD41" s="114">
        <v>132</v>
      </c>
      <c r="AF41" s="117">
        <v>699</v>
      </c>
    </row>
    <row r="42" spans="1:32" ht="15.75" hidden="1" thickBot="1">
      <c r="A42" s="137" t="s">
        <v>176</v>
      </c>
      <c r="B42" s="68" t="s">
        <v>23</v>
      </c>
      <c r="C42" s="138">
        <v>6895</v>
      </c>
      <c r="D42" s="203">
        <v>427</v>
      </c>
      <c r="E42" s="121">
        <f t="shared" si="11"/>
        <v>6.1928934010152287E-2</v>
      </c>
      <c r="F42" s="147">
        <v>4</v>
      </c>
      <c r="G42" s="123">
        <f t="shared" si="1"/>
        <v>9.3676814988290398E-3</v>
      </c>
      <c r="H42" s="168">
        <v>423</v>
      </c>
      <c r="I42" s="124">
        <f t="shared" si="2"/>
        <v>0.99063231850117095</v>
      </c>
      <c r="J42" s="139">
        <v>356</v>
      </c>
      <c r="K42" s="124">
        <f t="shared" si="3"/>
        <v>0.84160756501182032</v>
      </c>
      <c r="L42" s="139">
        <v>408</v>
      </c>
      <c r="M42" s="124">
        <f t="shared" si="4"/>
        <v>0.96453900709219853</v>
      </c>
      <c r="N42" s="139">
        <v>379</v>
      </c>
      <c r="O42" s="124">
        <f t="shared" si="5"/>
        <v>0.89598108747044913</v>
      </c>
      <c r="P42" s="139">
        <v>83</v>
      </c>
      <c r="Q42" s="124">
        <f t="shared" si="6"/>
        <v>0.21899736147757257</v>
      </c>
      <c r="R42" s="139">
        <v>288</v>
      </c>
      <c r="S42" s="124">
        <f t="shared" si="7"/>
        <v>0.68085106382978722</v>
      </c>
      <c r="T42" s="139">
        <v>243</v>
      </c>
      <c r="U42" s="198">
        <f t="shared" si="8"/>
        <v>0.57446808510638303</v>
      </c>
      <c r="V42" s="139">
        <v>408</v>
      </c>
      <c r="W42" s="124">
        <f t="shared" si="9"/>
        <v>0.96453900709219853</v>
      </c>
      <c r="X42" s="139">
        <v>338</v>
      </c>
      <c r="Y42" s="139">
        <v>40</v>
      </c>
      <c r="Z42" s="157">
        <f t="shared" si="10"/>
        <v>9.4562647754137114E-2</v>
      </c>
      <c r="AB42" s="110" t="s">
        <v>237</v>
      </c>
      <c r="AC42" s="114">
        <v>10109</v>
      </c>
      <c r="AD42" s="114">
        <v>441</v>
      </c>
      <c r="AF42" s="117">
        <v>427</v>
      </c>
    </row>
    <row r="43" spans="1:32" ht="15.75" hidden="1" thickBot="1">
      <c r="A43" s="137" t="s">
        <v>178</v>
      </c>
      <c r="B43" s="68" t="s">
        <v>23</v>
      </c>
      <c r="C43" s="138">
        <v>3371</v>
      </c>
      <c r="D43" s="203">
        <v>163</v>
      </c>
      <c r="E43" s="121">
        <f t="shared" si="11"/>
        <v>4.835360427172946E-2</v>
      </c>
      <c r="F43" s="147">
        <v>2</v>
      </c>
      <c r="G43" s="123">
        <f t="shared" si="1"/>
        <v>1.2269938650306749E-2</v>
      </c>
      <c r="H43" s="168">
        <v>161</v>
      </c>
      <c r="I43" s="124">
        <f t="shared" si="2"/>
        <v>0.98773006134969321</v>
      </c>
      <c r="J43" s="139">
        <v>102</v>
      </c>
      <c r="K43" s="198">
        <f>AVERAGE(J43/D43)</f>
        <v>0.62576687116564422</v>
      </c>
      <c r="L43" s="139">
        <v>148</v>
      </c>
      <c r="M43" s="124">
        <f t="shared" si="4"/>
        <v>0.91925465838509313</v>
      </c>
      <c r="N43" s="139">
        <v>139</v>
      </c>
      <c r="O43" s="124">
        <f t="shared" si="5"/>
        <v>0.86335403726708071</v>
      </c>
      <c r="P43" s="139">
        <v>16</v>
      </c>
      <c r="Q43" s="124">
        <f t="shared" si="6"/>
        <v>0.11510791366906475</v>
      </c>
      <c r="R43" s="139">
        <v>126</v>
      </c>
      <c r="S43" s="124">
        <f t="shared" si="7"/>
        <v>0.78260869565217395</v>
      </c>
      <c r="T43" s="139">
        <v>102</v>
      </c>
      <c r="U43" s="124">
        <f t="shared" si="8"/>
        <v>0.63354037267080743</v>
      </c>
      <c r="V43" s="139">
        <v>149</v>
      </c>
      <c r="W43" s="124">
        <f t="shared" si="9"/>
        <v>0.92546583850931674</v>
      </c>
      <c r="X43" s="139">
        <v>126</v>
      </c>
      <c r="Y43" s="139">
        <v>18</v>
      </c>
      <c r="Z43" s="157">
        <f t="shared" si="10"/>
        <v>0.11180124223602485</v>
      </c>
      <c r="AB43" s="110" t="s">
        <v>238</v>
      </c>
      <c r="AC43" s="114">
        <v>130990</v>
      </c>
      <c r="AD43" s="114">
        <v>7358</v>
      </c>
      <c r="AF43" s="117">
        <v>163</v>
      </c>
    </row>
    <row r="44" spans="1:32" ht="15.75" hidden="1" thickBot="1">
      <c r="A44" s="137" t="s">
        <v>180</v>
      </c>
      <c r="B44" s="68" t="s">
        <v>23</v>
      </c>
      <c r="C44" s="138">
        <v>3569</v>
      </c>
      <c r="D44" s="203">
        <v>235</v>
      </c>
      <c r="E44" s="121">
        <f t="shared" si="11"/>
        <v>6.5844774446623705E-2</v>
      </c>
      <c r="F44" s="147">
        <v>2</v>
      </c>
      <c r="G44" s="123">
        <f t="shared" si="1"/>
        <v>8.5106382978723406E-3</v>
      </c>
      <c r="H44" s="168">
        <v>233</v>
      </c>
      <c r="I44" s="124">
        <f t="shared" si="2"/>
        <v>0.99148936170212765</v>
      </c>
      <c r="J44" s="139">
        <v>207</v>
      </c>
      <c r="K44" s="124">
        <f t="shared" si="3"/>
        <v>0.88841201716738194</v>
      </c>
      <c r="L44" s="139">
        <v>205</v>
      </c>
      <c r="M44" s="124">
        <f t="shared" si="4"/>
        <v>0.87982832618025753</v>
      </c>
      <c r="N44" s="139">
        <v>208</v>
      </c>
      <c r="O44" s="124">
        <f t="shared" si="5"/>
        <v>0.89270386266094426</v>
      </c>
      <c r="P44" s="139">
        <v>17</v>
      </c>
      <c r="Q44" s="124">
        <f t="shared" si="6"/>
        <v>8.1730769230769232E-2</v>
      </c>
      <c r="R44" s="139">
        <v>155</v>
      </c>
      <c r="S44" s="124">
        <f t="shared" si="7"/>
        <v>0.66523605150214593</v>
      </c>
      <c r="T44" s="139">
        <v>72</v>
      </c>
      <c r="U44" s="124">
        <f t="shared" si="8"/>
        <v>0.30901287553648071</v>
      </c>
      <c r="V44" s="139">
        <v>220</v>
      </c>
      <c r="W44" s="124">
        <f t="shared" si="9"/>
        <v>0.94420600858369097</v>
      </c>
      <c r="X44" s="139">
        <v>220</v>
      </c>
      <c r="Y44" s="139">
        <v>42</v>
      </c>
      <c r="Z44" s="157">
        <f t="shared" si="10"/>
        <v>0.18025751072961374</v>
      </c>
      <c r="AC44" s="115">
        <f>SUM(AC3:AC38:AC40)</f>
        <v>117697</v>
      </c>
      <c r="AD44" s="115">
        <f>SUM(AD3:AD38:AD40)</f>
        <v>6785</v>
      </c>
      <c r="AF44" s="117">
        <v>235</v>
      </c>
    </row>
    <row r="45" spans="1:32" ht="15.75" thickBot="1">
      <c r="A45" s="137" t="s">
        <v>182</v>
      </c>
      <c r="B45" s="68" t="s">
        <v>23</v>
      </c>
      <c r="C45" s="138">
        <v>10354</v>
      </c>
      <c r="D45" s="203">
        <v>570</v>
      </c>
      <c r="E45" s="121">
        <f t="shared" si="11"/>
        <v>5.5051187946687272E-2</v>
      </c>
      <c r="F45" s="147">
        <v>5</v>
      </c>
      <c r="G45" s="123">
        <f t="shared" si="1"/>
        <v>8.771929824561403E-3</v>
      </c>
      <c r="H45" s="168">
        <v>565</v>
      </c>
      <c r="I45" s="124">
        <f t="shared" si="2"/>
        <v>0.99122807017543857</v>
      </c>
      <c r="J45" s="139">
        <v>489</v>
      </c>
      <c r="K45" s="124">
        <f t="shared" si="3"/>
        <v>0.86548672566371676</v>
      </c>
      <c r="L45" s="139">
        <v>502</v>
      </c>
      <c r="M45" s="124">
        <f t="shared" si="4"/>
        <v>0.8884955752212389</v>
      </c>
      <c r="N45" s="139">
        <v>498</v>
      </c>
      <c r="O45" s="124">
        <f t="shared" si="5"/>
        <v>0.88141592920353984</v>
      </c>
      <c r="P45" s="139">
        <v>98</v>
      </c>
      <c r="Q45" s="124">
        <f t="shared" si="6"/>
        <v>0.19678714859437751</v>
      </c>
      <c r="R45" s="139">
        <v>246</v>
      </c>
      <c r="S45" s="124">
        <f t="shared" si="7"/>
        <v>0.4353982300884956</v>
      </c>
      <c r="T45" s="139">
        <v>214</v>
      </c>
      <c r="U45" s="124">
        <f t="shared" si="8"/>
        <v>0.37876106194690268</v>
      </c>
      <c r="V45" s="139">
        <v>523</v>
      </c>
      <c r="W45" s="124">
        <f t="shared" si="9"/>
        <v>0.92566371681415927</v>
      </c>
      <c r="X45" s="139">
        <v>502</v>
      </c>
      <c r="Y45" s="139">
        <v>72</v>
      </c>
      <c r="Z45" s="157">
        <f t="shared" si="10"/>
        <v>0.12743362831858407</v>
      </c>
      <c r="AF45" s="117">
        <v>570</v>
      </c>
    </row>
    <row r="46" spans="1:32" s="188" customFormat="1" hidden="1">
      <c r="A46" s="212" t="s">
        <v>194</v>
      </c>
      <c r="B46" s="213" t="s">
        <v>23</v>
      </c>
      <c r="C46" s="214">
        <f>SUM(C38:C45)</f>
        <v>53978</v>
      </c>
      <c r="D46" s="210">
        <f t="shared" ref="D46:Y46" si="13">SUM(D38:D45)</f>
        <v>3086</v>
      </c>
      <c r="E46" s="185">
        <f t="shared" si="11"/>
        <v>5.7171440216384456E-2</v>
      </c>
      <c r="F46" s="164">
        <f t="shared" si="13"/>
        <v>57</v>
      </c>
      <c r="G46" s="211">
        <f t="shared" si="1"/>
        <v>1.8470511989630591E-2</v>
      </c>
      <c r="H46" s="169">
        <f t="shared" si="13"/>
        <v>3029</v>
      </c>
      <c r="I46" s="186">
        <f t="shared" si="2"/>
        <v>0.98152948801036943</v>
      </c>
      <c r="J46" s="214">
        <f t="shared" si="13"/>
        <v>2418</v>
      </c>
      <c r="K46" s="186">
        <f t="shared" si="3"/>
        <v>0.79828326180257514</v>
      </c>
      <c r="L46" s="214">
        <f t="shared" si="13"/>
        <v>2815</v>
      </c>
      <c r="M46" s="186">
        <f t="shared" si="4"/>
        <v>0.92934962033674484</v>
      </c>
      <c r="N46" s="214">
        <f t="shared" si="13"/>
        <v>2777</v>
      </c>
      <c r="O46" s="124">
        <f t="shared" si="5"/>
        <v>0.9168042258171013</v>
      </c>
      <c r="P46" s="214">
        <f t="shared" si="13"/>
        <v>463</v>
      </c>
      <c r="Q46" s="124">
        <f t="shared" si="6"/>
        <v>0.16672668347137198</v>
      </c>
      <c r="R46" s="214">
        <f t="shared" si="13"/>
        <v>1934</v>
      </c>
      <c r="S46" s="124">
        <f t="shared" si="7"/>
        <v>0.63849455265764277</v>
      </c>
      <c r="T46" s="214">
        <f t="shared" si="13"/>
        <v>1466</v>
      </c>
      <c r="U46" s="124">
        <f t="shared" si="8"/>
        <v>0.48398811488940247</v>
      </c>
      <c r="V46" s="214">
        <f t="shared" si="13"/>
        <v>2811</v>
      </c>
      <c r="W46" s="124">
        <f t="shared" si="9"/>
        <v>0.92802905249257184</v>
      </c>
      <c r="X46" s="214">
        <f t="shared" si="13"/>
        <v>2716</v>
      </c>
      <c r="Y46" s="214">
        <f t="shared" si="13"/>
        <v>364</v>
      </c>
      <c r="Z46" s="157">
        <f t="shared" si="10"/>
        <v>0.12017167381974249</v>
      </c>
      <c r="AC46" s="165"/>
      <c r="AD46" s="165"/>
    </row>
    <row r="47" spans="1:32" hidden="1">
      <c r="A47" s="140" t="s">
        <v>195</v>
      </c>
      <c r="B47" s="68" t="s">
        <v>23</v>
      </c>
      <c r="C47" s="141">
        <v>909</v>
      </c>
      <c r="D47" s="204">
        <v>55</v>
      </c>
      <c r="E47" s="185">
        <f t="shared" si="11"/>
        <v>6.0506050605060507E-2</v>
      </c>
      <c r="F47" s="148">
        <v>2</v>
      </c>
      <c r="G47" s="211">
        <f t="shared" si="1"/>
        <v>3.6363636363636362E-2</v>
      </c>
      <c r="H47" s="170">
        <v>53</v>
      </c>
      <c r="I47" s="186">
        <f t="shared" si="2"/>
        <v>0.96363636363636362</v>
      </c>
      <c r="J47" s="141">
        <v>53</v>
      </c>
      <c r="K47" s="186">
        <f t="shared" si="3"/>
        <v>1</v>
      </c>
      <c r="L47" s="141">
        <v>53</v>
      </c>
      <c r="M47" s="186">
        <f t="shared" si="4"/>
        <v>1</v>
      </c>
      <c r="N47" s="141">
        <v>53</v>
      </c>
      <c r="O47" s="124">
        <f t="shared" si="5"/>
        <v>1</v>
      </c>
      <c r="P47" s="141">
        <v>0</v>
      </c>
      <c r="Q47" s="124">
        <f t="shared" si="6"/>
        <v>0</v>
      </c>
      <c r="R47" s="141">
        <v>53</v>
      </c>
      <c r="S47" s="124">
        <f t="shared" si="7"/>
        <v>1</v>
      </c>
      <c r="T47" s="141">
        <v>53</v>
      </c>
      <c r="U47" s="124">
        <f t="shared" si="8"/>
        <v>1</v>
      </c>
      <c r="V47" s="141">
        <v>53</v>
      </c>
      <c r="W47" s="124">
        <f t="shared" si="9"/>
        <v>1</v>
      </c>
      <c r="X47" s="141">
        <v>53</v>
      </c>
      <c r="Y47" s="141">
        <v>0</v>
      </c>
      <c r="Z47" s="157">
        <f t="shared" si="10"/>
        <v>0</v>
      </c>
    </row>
    <row r="48" spans="1:32" s="270" customFormat="1" hidden="1">
      <c r="A48" s="269" t="s">
        <v>192</v>
      </c>
      <c r="B48" s="267" t="s">
        <v>23</v>
      </c>
      <c r="C48" s="269">
        <f>SUM(C47,C46,C37)</f>
        <v>97030</v>
      </c>
      <c r="D48" s="269">
        <f t="shared" ref="D48:X48" si="14">SUM(D47,D46,D37)</f>
        <v>5526</v>
      </c>
      <c r="E48" s="268">
        <f t="shared" si="11"/>
        <v>5.695145831186231E-2</v>
      </c>
      <c r="F48" s="269">
        <f t="shared" si="14"/>
        <v>106</v>
      </c>
      <c r="G48" s="266">
        <f t="shared" si="1"/>
        <v>1.9182048498009412E-2</v>
      </c>
      <c r="H48" s="269">
        <f t="shared" si="14"/>
        <v>5420</v>
      </c>
      <c r="I48" s="264">
        <f t="shared" si="2"/>
        <v>0.98081795150199058</v>
      </c>
      <c r="J48" s="269">
        <f t="shared" si="14"/>
        <v>4771</v>
      </c>
      <c r="K48" s="264">
        <f t="shared" si="3"/>
        <v>0.88025830258302584</v>
      </c>
      <c r="L48" s="269">
        <f t="shared" si="14"/>
        <v>5200</v>
      </c>
      <c r="M48" s="264">
        <f t="shared" si="4"/>
        <v>0.95940959409594095</v>
      </c>
      <c r="N48" s="269">
        <f t="shared" si="14"/>
        <v>4873</v>
      </c>
      <c r="O48" s="264">
        <f t="shared" si="5"/>
        <v>0.89907749077490773</v>
      </c>
      <c r="P48" s="269">
        <f t="shared" si="14"/>
        <v>843</v>
      </c>
      <c r="Q48" s="264">
        <f t="shared" si="6"/>
        <v>0.17299404884054997</v>
      </c>
      <c r="R48" s="269">
        <f t="shared" si="14"/>
        <v>3803</v>
      </c>
      <c r="S48" s="264">
        <f t="shared" si="7"/>
        <v>0.70166051660516604</v>
      </c>
      <c r="T48" s="269">
        <f t="shared" si="14"/>
        <v>3321</v>
      </c>
      <c r="U48" s="264">
        <f t="shared" si="8"/>
        <v>0.61273062730627303</v>
      </c>
      <c r="V48" s="269">
        <f t="shared" si="14"/>
        <v>5077</v>
      </c>
      <c r="W48" s="264">
        <f t="shared" si="9"/>
        <v>0.93671586715867161</v>
      </c>
      <c r="X48" s="269">
        <f t="shared" si="14"/>
        <v>4993</v>
      </c>
      <c r="Y48" s="269">
        <f>SUM(Y47,Y46,Y37)</f>
        <v>621</v>
      </c>
      <c r="Z48" s="265">
        <f t="shared" si="10"/>
        <v>0.11457564575645757</v>
      </c>
    </row>
    <row r="49" spans="2:26" hidden="1">
      <c r="B49" s="105" t="s">
        <v>243</v>
      </c>
      <c r="C49">
        <f>SUM(C46,C37)</f>
        <v>96121</v>
      </c>
      <c r="D49">
        <f t="shared" ref="D49:X49" si="15">SUM(D46,D37)</f>
        <v>5471</v>
      </c>
      <c r="E49" s="185">
        <f t="shared" si="11"/>
        <v>5.6917843135214988E-2</v>
      </c>
      <c r="F49">
        <f t="shared" si="15"/>
        <v>104</v>
      </c>
      <c r="G49" s="211">
        <f t="shared" si="1"/>
        <v>1.9009321878998356E-2</v>
      </c>
      <c r="H49">
        <f t="shared" si="15"/>
        <v>5367</v>
      </c>
      <c r="I49" s="186">
        <f t="shared" si="2"/>
        <v>0.9809906781210016</v>
      </c>
      <c r="J49">
        <f t="shared" si="15"/>
        <v>4718</v>
      </c>
      <c r="K49" s="186">
        <f t="shared" si="3"/>
        <v>0.87907583379914289</v>
      </c>
      <c r="L49">
        <f t="shared" si="15"/>
        <v>5147</v>
      </c>
      <c r="M49" s="186">
        <f t="shared" si="4"/>
        <v>0.95900875722004841</v>
      </c>
      <c r="N49">
        <f t="shared" si="15"/>
        <v>4820</v>
      </c>
      <c r="O49" s="124">
        <f t="shared" si="5"/>
        <v>0.89808086454257496</v>
      </c>
      <c r="P49">
        <f t="shared" si="15"/>
        <v>843</v>
      </c>
      <c r="Q49" s="124">
        <f t="shared" si="6"/>
        <v>0.17489626556016596</v>
      </c>
      <c r="R49">
        <f t="shared" si="15"/>
        <v>3750</v>
      </c>
      <c r="S49" s="124">
        <f t="shared" si="7"/>
        <v>0.69871436556735611</v>
      </c>
      <c r="T49">
        <f t="shared" si="15"/>
        <v>3268</v>
      </c>
      <c r="U49" s="124">
        <f t="shared" si="8"/>
        <v>0.60890627911309858</v>
      </c>
      <c r="V49">
        <f t="shared" si="15"/>
        <v>5024</v>
      </c>
      <c r="W49" s="124">
        <f t="shared" si="9"/>
        <v>0.93609092602943922</v>
      </c>
      <c r="X49">
        <f t="shared" si="15"/>
        <v>4940</v>
      </c>
      <c r="Y49">
        <f>SUM(Y46,Y37)</f>
        <v>621</v>
      </c>
      <c r="Z49" s="157">
        <f t="shared" si="10"/>
        <v>0.11570709893795417</v>
      </c>
    </row>
    <row r="50" spans="2:26" hidden="1">
      <c r="B50" s="105" t="s">
        <v>244</v>
      </c>
      <c r="C50">
        <f>'% ПОО'!B57</f>
        <v>20834</v>
      </c>
      <c r="D50" s="205">
        <f>'% ПОО'!C57</f>
        <v>1224</v>
      </c>
      <c r="E50" s="185">
        <f t="shared" si="11"/>
        <v>5.8750119996160123E-2</v>
      </c>
      <c r="F50" s="115">
        <f>'% ПОО'!E57</f>
        <v>72</v>
      </c>
      <c r="G50" s="211">
        <f>AVERAGE(F50/D50)</f>
        <v>5.8823529411764705E-2</v>
      </c>
      <c r="H50" s="171">
        <f>'% ПОО'!G57</f>
        <v>1154</v>
      </c>
      <c r="I50" s="186">
        <f t="shared" si="2"/>
        <v>0.94281045751633985</v>
      </c>
      <c r="J50">
        <f>'% ПОО'!I57</f>
        <v>1119</v>
      </c>
      <c r="K50" s="186">
        <f t="shared" si="3"/>
        <v>0.96967071057192378</v>
      </c>
      <c r="L50">
        <f>'% ПОО'!K57</f>
        <v>1150</v>
      </c>
      <c r="M50" s="186">
        <f t="shared" si="4"/>
        <v>0.99653379549393417</v>
      </c>
      <c r="N50">
        <f>'% ПОО'!M57</f>
        <v>885</v>
      </c>
      <c r="O50" s="124">
        <f t="shared" si="5"/>
        <v>0.76689774696707103</v>
      </c>
      <c r="P50">
        <f>'% ПОО'!O57</f>
        <v>230</v>
      </c>
      <c r="Q50" s="124">
        <f t="shared" si="6"/>
        <v>0.25988700564971751</v>
      </c>
      <c r="R50">
        <f>'% ПОО'!Q57</f>
        <v>838</v>
      </c>
      <c r="S50" s="124">
        <f t="shared" si="7"/>
        <v>0.72616984402079721</v>
      </c>
      <c r="T50">
        <f>'% ПОО'!S57</f>
        <v>642</v>
      </c>
      <c r="U50" s="124">
        <f t="shared" si="8"/>
        <v>0.55632582322357016</v>
      </c>
      <c r="V50">
        <f>'% ПОО'!U57</f>
        <v>1031</v>
      </c>
      <c r="W50" s="124">
        <f t="shared" si="9"/>
        <v>0.89341421143847488</v>
      </c>
      <c r="X50">
        <f>'% ПОО'!W57</f>
        <v>592</v>
      </c>
      <c r="Y50">
        <f>'% ПОО'!X57</f>
        <v>57</v>
      </c>
      <c r="Z50" s="157">
        <f t="shared" si="10"/>
        <v>4.9393414211438474E-2</v>
      </c>
    </row>
    <row r="51" spans="2:26" hidden="1">
      <c r="B51" s="105" t="s">
        <v>245</v>
      </c>
      <c r="C51">
        <f>SUM(C50,C48)</f>
        <v>117864</v>
      </c>
      <c r="D51">
        <f t="shared" ref="D51:Y51" si="16">SUM(D50,D48)</f>
        <v>6750</v>
      </c>
      <c r="E51" s="185">
        <f t="shared" si="11"/>
        <v>5.7269395235186316E-2</v>
      </c>
      <c r="F51">
        <f t="shared" si="16"/>
        <v>178</v>
      </c>
      <c r="G51" s="211">
        <f t="shared" si="1"/>
        <v>2.637037037037037E-2</v>
      </c>
      <c r="H51">
        <f t="shared" si="16"/>
        <v>6574</v>
      </c>
      <c r="I51" s="186">
        <f t="shared" si="2"/>
        <v>0.97392592592592597</v>
      </c>
      <c r="J51">
        <f t="shared" si="16"/>
        <v>5890</v>
      </c>
      <c r="K51" s="186">
        <f t="shared" si="3"/>
        <v>0.89595375722543358</v>
      </c>
      <c r="L51">
        <f t="shared" si="16"/>
        <v>6350</v>
      </c>
      <c r="M51" s="186">
        <f t="shared" si="4"/>
        <v>0.96592637663522973</v>
      </c>
      <c r="N51">
        <f t="shared" si="16"/>
        <v>5758</v>
      </c>
      <c r="O51" s="124">
        <f t="shared" si="5"/>
        <v>0.87587465774262241</v>
      </c>
      <c r="P51">
        <f t="shared" si="16"/>
        <v>1073</v>
      </c>
      <c r="Q51" s="124">
        <f t="shared" si="6"/>
        <v>0.18634942688433484</v>
      </c>
      <c r="R51">
        <f t="shared" si="16"/>
        <v>4641</v>
      </c>
      <c r="S51" s="124">
        <f t="shared" si="7"/>
        <v>0.70596288408883479</v>
      </c>
      <c r="T51">
        <f t="shared" si="16"/>
        <v>3963</v>
      </c>
      <c r="U51" s="124">
        <f t="shared" si="8"/>
        <v>0.60282932765439612</v>
      </c>
      <c r="V51">
        <f t="shared" si="16"/>
        <v>6108</v>
      </c>
      <c r="W51" s="124">
        <f t="shared" si="9"/>
        <v>0.92911469425007609</v>
      </c>
      <c r="X51">
        <f t="shared" si="16"/>
        <v>5585</v>
      </c>
      <c r="Y51">
        <f t="shared" si="16"/>
        <v>678</v>
      </c>
      <c r="Z51" s="157">
        <f t="shared" si="10"/>
        <v>0.10313355643443869</v>
      </c>
    </row>
  </sheetData>
  <autoFilter ref="A2:AF51">
    <filterColumn colId="18">
      <filters>
        <filter val="12,8%"/>
        <filter val="13,3%"/>
        <filter val="14,8%"/>
        <filter val="16,2%"/>
        <filter val="20,0%"/>
        <filter val="36,0%"/>
        <filter val="43,5%"/>
        <filter val="46,8%"/>
        <filter val="50,0%"/>
      </filters>
    </filterColumn>
  </autoFilter>
  <mergeCells count="13">
    <mergeCell ref="V1:X1"/>
    <mergeCell ref="AB1:AB2"/>
    <mergeCell ref="N1:Q1"/>
    <mergeCell ref="Y1:Z1"/>
    <mergeCell ref="T1:U1"/>
    <mergeCell ref="R1:S1"/>
    <mergeCell ref="L1:M1"/>
    <mergeCell ref="J1:K1"/>
    <mergeCell ref="H1:I1"/>
    <mergeCell ref="D1:E1"/>
    <mergeCell ref="A1:A2"/>
    <mergeCell ref="B1:B2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Q2" sqref="Q1:Q1048576"/>
    </sheetView>
  </sheetViews>
  <sheetFormatPr defaultRowHeight="15"/>
  <cols>
    <col min="1" max="1" width="4" customWidth="1"/>
    <col min="2" max="2" width="24.5703125" customWidth="1"/>
    <col min="4" max="4" width="9.140625" style="115"/>
    <col min="7" max="7" width="9.140625" style="115"/>
    <col min="17" max="17" width="9.140625" style="115"/>
  </cols>
  <sheetData>
    <row r="1" spans="1:18" ht="45" customHeight="1">
      <c r="A1" s="289" t="s">
        <v>197</v>
      </c>
      <c r="B1" s="289" t="s">
        <v>198</v>
      </c>
      <c r="C1" s="289" t="s">
        <v>199</v>
      </c>
      <c r="D1" s="294" t="s">
        <v>200</v>
      </c>
      <c r="E1" s="289" t="s">
        <v>201</v>
      </c>
      <c r="F1" s="289"/>
      <c r="G1" s="289" t="s">
        <v>4</v>
      </c>
      <c r="H1" s="289"/>
      <c r="I1" s="289"/>
      <c r="J1" s="289" t="s">
        <v>202</v>
      </c>
      <c r="K1" s="289"/>
      <c r="L1" s="292" t="s">
        <v>203</v>
      </c>
      <c r="M1" s="293" t="s">
        <v>239</v>
      </c>
      <c r="N1" s="293"/>
      <c r="O1" s="293" t="s">
        <v>240</v>
      </c>
      <c r="P1" s="293"/>
      <c r="Q1" s="293" t="s">
        <v>241</v>
      </c>
      <c r="R1" s="293"/>
    </row>
    <row r="2" spans="1:18" ht="33.75">
      <c r="A2" s="289"/>
      <c r="B2" s="289"/>
      <c r="C2" s="289"/>
      <c r="D2" s="294"/>
      <c r="E2" s="107" t="s">
        <v>15</v>
      </c>
      <c r="F2" s="107" t="s">
        <v>204</v>
      </c>
      <c r="G2" s="113" t="s">
        <v>15</v>
      </c>
      <c r="H2" s="107" t="s">
        <v>205</v>
      </c>
      <c r="I2" s="107" t="s">
        <v>206</v>
      </c>
      <c r="J2" s="107" t="s">
        <v>15</v>
      </c>
      <c r="K2" s="107" t="s">
        <v>204</v>
      </c>
      <c r="L2" s="292"/>
      <c r="M2" s="107" t="s">
        <v>15</v>
      </c>
      <c r="N2" s="107" t="s">
        <v>204</v>
      </c>
      <c r="O2" s="107" t="s">
        <v>15</v>
      </c>
      <c r="P2" s="107" t="s">
        <v>204</v>
      </c>
      <c r="Q2" s="113" t="s">
        <v>15</v>
      </c>
      <c r="R2" s="107" t="s">
        <v>204</v>
      </c>
    </row>
    <row r="3" spans="1:18" ht="15.75" customHeight="1">
      <c r="A3" s="107">
        <v>1</v>
      </c>
      <c r="B3" s="107" t="s">
        <v>207</v>
      </c>
      <c r="C3" s="107" t="s">
        <v>23</v>
      </c>
      <c r="D3" s="113">
        <v>669</v>
      </c>
      <c r="E3" s="107">
        <v>466</v>
      </c>
      <c r="F3" s="108">
        <v>0.6966</v>
      </c>
      <c r="G3" s="113">
        <v>437</v>
      </c>
      <c r="H3" s="108">
        <v>0.6532</v>
      </c>
      <c r="I3" s="108">
        <v>0.93779999999999997</v>
      </c>
      <c r="J3" s="107">
        <v>186</v>
      </c>
      <c r="K3" s="108">
        <v>0.42559999999999998</v>
      </c>
      <c r="L3" s="107">
        <v>251</v>
      </c>
      <c r="M3" s="107">
        <v>24</v>
      </c>
      <c r="N3" s="108">
        <v>9.5600000000000004E-2</v>
      </c>
      <c r="O3" s="107">
        <v>1</v>
      </c>
      <c r="P3" s="108">
        <v>4.0000000000000001E-3</v>
      </c>
      <c r="Q3" s="113">
        <v>26</v>
      </c>
      <c r="R3" s="108">
        <v>5.9499999999999997E-2</v>
      </c>
    </row>
    <row r="4" spans="1:18" ht="15.75" customHeight="1">
      <c r="A4" s="107">
        <v>2</v>
      </c>
      <c r="B4" s="107" t="s">
        <v>24</v>
      </c>
      <c r="C4" s="107" t="s">
        <v>23</v>
      </c>
      <c r="D4" s="113">
        <v>1711</v>
      </c>
      <c r="E4" s="107">
        <v>1651</v>
      </c>
      <c r="F4" s="108">
        <v>0.96489999999999998</v>
      </c>
      <c r="G4" s="113">
        <v>1644</v>
      </c>
      <c r="H4" s="108">
        <v>0.96079999999999999</v>
      </c>
      <c r="I4" s="108">
        <v>0.99580000000000002</v>
      </c>
      <c r="J4" s="107">
        <v>691</v>
      </c>
      <c r="K4" s="108">
        <v>0.42030000000000001</v>
      </c>
      <c r="L4" s="107">
        <v>953</v>
      </c>
      <c r="M4" s="107">
        <v>49</v>
      </c>
      <c r="N4" s="108">
        <v>5.1400000000000001E-2</v>
      </c>
      <c r="O4" s="107">
        <v>2</v>
      </c>
      <c r="P4" s="108">
        <v>2.0999999999999999E-3</v>
      </c>
      <c r="Q4" s="113">
        <v>47</v>
      </c>
      <c r="R4" s="108">
        <v>2.86E-2</v>
      </c>
    </row>
    <row r="5" spans="1:18" ht="15.75" customHeight="1">
      <c r="A5" s="107">
        <v>3</v>
      </c>
      <c r="B5" s="107" t="s">
        <v>25</v>
      </c>
      <c r="C5" s="107" t="s">
        <v>23</v>
      </c>
      <c r="D5" s="113">
        <v>1282</v>
      </c>
      <c r="E5" s="107">
        <v>1010</v>
      </c>
      <c r="F5" s="108">
        <v>0.78779999999999994</v>
      </c>
      <c r="G5" s="113">
        <v>991</v>
      </c>
      <c r="H5" s="108">
        <v>0.77300000000000002</v>
      </c>
      <c r="I5" s="108">
        <v>0.98119999999999996</v>
      </c>
      <c r="J5" s="107">
        <v>352</v>
      </c>
      <c r="K5" s="108">
        <v>0.35520000000000002</v>
      </c>
      <c r="L5" s="107">
        <v>639</v>
      </c>
      <c r="M5" s="107">
        <v>54</v>
      </c>
      <c r="N5" s="108">
        <v>8.4500000000000006E-2</v>
      </c>
      <c r="O5" s="107">
        <v>5</v>
      </c>
      <c r="P5" s="108">
        <v>7.7999999999999996E-3</v>
      </c>
      <c r="Q5" s="113">
        <v>59</v>
      </c>
      <c r="R5" s="108">
        <v>5.9499999999999997E-2</v>
      </c>
    </row>
    <row r="6" spans="1:18">
      <c r="A6" s="107">
        <v>4</v>
      </c>
      <c r="B6" s="107" t="s">
        <v>208</v>
      </c>
      <c r="C6" s="107" t="s">
        <v>23</v>
      </c>
      <c r="D6" s="113">
        <v>697</v>
      </c>
      <c r="E6" s="107">
        <v>677</v>
      </c>
      <c r="F6" s="108">
        <v>0.97130000000000005</v>
      </c>
      <c r="G6" s="113">
        <v>675</v>
      </c>
      <c r="H6" s="108">
        <v>0.96840000000000004</v>
      </c>
      <c r="I6" s="108">
        <v>0.997</v>
      </c>
      <c r="J6" s="107">
        <v>260</v>
      </c>
      <c r="K6" s="108">
        <v>0.38519999999999999</v>
      </c>
      <c r="L6" s="107">
        <v>415</v>
      </c>
      <c r="M6" s="107">
        <v>55</v>
      </c>
      <c r="N6" s="108">
        <v>0.13250000000000001</v>
      </c>
      <c r="O6" s="107">
        <v>2</v>
      </c>
      <c r="P6" s="108">
        <v>4.7999999999999996E-3</v>
      </c>
      <c r="Q6" s="113">
        <v>41</v>
      </c>
      <c r="R6" s="108">
        <v>6.0699999999999997E-2</v>
      </c>
    </row>
    <row r="7" spans="1:18">
      <c r="A7" s="107">
        <v>5</v>
      </c>
      <c r="B7" s="107" t="s">
        <v>28</v>
      </c>
      <c r="C7" s="107" t="s">
        <v>23</v>
      </c>
      <c r="D7" s="113">
        <v>575</v>
      </c>
      <c r="E7" s="107">
        <v>539</v>
      </c>
      <c r="F7" s="108">
        <v>0.93740000000000001</v>
      </c>
      <c r="G7" s="113">
        <v>514</v>
      </c>
      <c r="H7" s="108">
        <v>0.89390000000000003</v>
      </c>
      <c r="I7" s="108">
        <v>0.9536</v>
      </c>
      <c r="J7" s="107">
        <v>193</v>
      </c>
      <c r="K7" s="108">
        <v>0.3755</v>
      </c>
      <c r="L7" s="107">
        <v>321</v>
      </c>
      <c r="M7" s="107">
        <v>25</v>
      </c>
      <c r="N7" s="108">
        <v>7.7899999999999997E-2</v>
      </c>
      <c r="O7" s="107">
        <v>3</v>
      </c>
      <c r="P7" s="108">
        <v>9.2999999999999992E-3</v>
      </c>
      <c r="Q7" s="113">
        <v>32</v>
      </c>
      <c r="R7" s="108">
        <v>6.2300000000000001E-2</v>
      </c>
    </row>
    <row r="8" spans="1:18">
      <c r="A8" s="107">
        <v>6</v>
      </c>
      <c r="B8" s="107" t="s">
        <v>29</v>
      </c>
      <c r="C8" s="107" t="s">
        <v>23</v>
      </c>
      <c r="D8" s="113">
        <v>562</v>
      </c>
      <c r="E8" s="107">
        <v>484</v>
      </c>
      <c r="F8" s="108">
        <v>0.86119999999999997</v>
      </c>
      <c r="G8" s="113">
        <v>473</v>
      </c>
      <c r="H8" s="108">
        <v>0.84160000000000001</v>
      </c>
      <c r="I8" s="108">
        <v>0.97729999999999995</v>
      </c>
      <c r="J8" s="107">
        <v>172</v>
      </c>
      <c r="K8" s="108">
        <v>0.36359999999999998</v>
      </c>
      <c r="L8" s="107">
        <v>301</v>
      </c>
      <c r="M8" s="107">
        <v>21</v>
      </c>
      <c r="N8" s="108">
        <v>6.9800000000000001E-2</v>
      </c>
      <c r="O8" s="107">
        <v>0</v>
      </c>
      <c r="P8" s="107">
        <v>0</v>
      </c>
      <c r="Q8" s="113">
        <v>22</v>
      </c>
      <c r="R8" s="108">
        <v>4.65E-2</v>
      </c>
    </row>
    <row r="9" spans="1:18">
      <c r="A9" s="107">
        <v>7</v>
      </c>
      <c r="B9" s="107" t="s">
        <v>30</v>
      </c>
      <c r="C9" s="107" t="s">
        <v>23</v>
      </c>
      <c r="D9" s="113">
        <v>2354</v>
      </c>
      <c r="E9" s="107">
        <v>1701</v>
      </c>
      <c r="F9" s="108">
        <v>0.72260000000000002</v>
      </c>
      <c r="G9" s="113">
        <v>1694</v>
      </c>
      <c r="H9" s="108">
        <v>0.71960000000000002</v>
      </c>
      <c r="I9" s="108">
        <v>0.99590000000000001</v>
      </c>
      <c r="J9" s="107">
        <v>666</v>
      </c>
      <c r="K9" s="108">
        <v>0.39319999999999999</v>
      </c>
      <c r="L9" s="107">
        <v>1028</v>
      </c>
      <c r="M9" s="107">
        <v>111</v>
      </c>
      <c r="N9" s="108">
        <v>0.108</v>
      </c>
      <c r="O9" s="107">
        <v>7</v>
      </c>
      <c r="P9" s="108">
        <v>6.7999999999999996E-3</v>
      </c>
      <c r="Q9" s="113">
        <v>110</v>
      </c>
      <c r="R9" s="108">
        <v>6.4899999999999999E-2</v>
      </c>
    </row>
    <row r="10" spans="1:18">
      <c r="A10" s="107">
        <v>8</v>
      </c>
      <c r="B10" s="107" t="s">
        <v>32</v>
      </c>
      <c r="C10" s="107" t="s">
        <v>23</v>
      </c>
      <c r="D10" s="113">
        <v>2124</v>
      </c>
      <c r="E10" s="107">
        <v>1952</v>
      </c>
      <c r="F10" s="108">
        <v>0.91900000000000004</v>
      </c>
      <c r="G10" s="113">
        <v>1950</v>
      </c>
      <c r="H10" s="108">
        <v>0.91810000000000003</v>
      </c>
      <c r="I10" s="108">
        <v>0.999</v>
      </c>
      <c r="J10" s="107">
        <v>733</v>
      </c>
      <c r="K10" s="108">
        <v>0.37590000000000001</v>
      </c>
      <c r="L10" s="107">
        <v>1217</v>
      </c>
      <c r="M10" s="107">
        <v>93</v>
      </c>
      <c r="N10" s="108">
        <v>7.6399999999999996E-2</v>
      </c>
      <c r="O10" s="107">
        <v>5</v>
      </c>
      <c r="P10" s="108">
        <v>4.1000000000000003E-3</v>
      </c>
      <c r="Q10" s="113">
        <v>77</v>
      </c>
      <c r="R10" s="108">
        <v>3.95E-2</v>
      </c>
    </row>
    <row r="11" spans="1:18">
      <c r="A11" s="107">
        <v>9</v>
      </c>
      <c r="B11" s="107" t="s">
        <v>209</v>
      </c>
      <c r="C11" s="107" t="s">
        <v>23</v>
      </c>
      <c r="D11" s="113">
        <v>722</v>
      </c>
      <c r="E11" s="107">
        <v>681</v>
      </c>
      <c r="F11" s="108">
        <v>0.94320000000000004</v>
      </c>
      <c r="G11" s="113">
        <v>681</v>
      </c>
      <c r="H11" s="108">
        <v>0.94320000000000004</v>
      </c>
      <c r="I11" s="109">
        <v>1</v>
      </c>
      <c r="J11" s="107">
        <v>272</v>
      </c>
      <c r="K11" s="108">
        <v>0.39939999999999998</v>
      </c>
      <c r="L11" s="107">
        <v>409</v>
      </c>
      <c r="M11" s="107">
        <v>43</v>
      </c>
      <c r="N11" s="108">
        <v>0.1051</v>
      </c>
      <c r="O11" s="107">
        <v>0</v>
      </c>
      <c r="P11" s="109">
        <v>0</v>
      </c>
      <c r="Q11" s="113">
        <v>36</v>
      </c>
      <c r="R11" s="108">
        <v>5.2900000000000003E-2</v>
      </c>
    </row>
    <row r="12" spans="1:18">
      <c r="A12" s="107">
        <v>10</v>
      </c>
      <c r="B12" s="107" t="s">
        <v>210</v>
      </c>
      <c r="C12" s="107" t="s">
        <v>23</v>
      </c>
      <c r="D12" s="113">
        <v>954</v>
      </c>
      <c r="E12" s="107">
        <v>777</v>
      </c>
      <c r="F12" s="108">
        <v>0.8145</v>
      </c>
      <c r="G12" s="113">
        <v>703</v>
      </c>
      <c r="H12" s="109">
        <v>0.74</v>
      </c>
      <c r="I12" s="108">
        <v>0.90480000000000005</v>
      </c>
      <c r="J12" s="107">
        <v>260</v>
      </c>
      <c r="K12" s="108">
        <v>0.36980000000000002</v>
      </c>
      <c r="L12" s="107">
        <v>443</v>
      </c>
      <c r="M12" s="107">
        <v>40</v>
      </c>
      <c r="N12" s="108">
        <v>9.0300000000000005E-2</v>
      </c>
      <c r="O12" s="107">
        <v>3</v>
      </c>
      <c r="P12" s="108">
        <v>6.7999999999999996E-3</v>
      </c>
      <c r="Q12" s="113">
        <v>37</v>
      </c>
      <c r="R12" s="108">
        <v>5.2600000000000001E-2</v>
      </c>
    </row>
    <row r="13" spans="1:18">
      <c r="A13" s="107">
        <v>11</v>
      </c>
      <c r="B13" s="107" t="s">
        <v>211</v>
      </c>
      <c r="C13" s="107" t="s">
        <v>23</v>
      </c>
      <c r="D13" s="113">
        <v>1755</v>
      </c>
      <c r="E13" s="107">
        <v>1456</v>
      </c>
      <c r="F13" s="108">
        <v>0.8296</v>
      </c>
      <c r="G13" s="113">
        <v>1389</v>
      </c>
      <c r="H13" s="108">
        <v>0.79149999999999998</v>
      </c>
      <c r="I13" s="108">
        <v>0.95399999999999996</v>
      </c>
      <c r="J13" s="107">
        <v>533</v>
      </c>
      <c r="K13" s="108">
        <v>0.38369999999999999</v>
      </c>
      <c r="L13" s="107">
        <v>856</v>
      </c>
      <c r="M13" s="107">
        <v>71</v>
      </c>
      <c r="N13" s="108">
        <v>8.2900000000000001E-2</v>
      </c>
      <c r="O13" s="107">
        <v>3</v>
      </c>
      <c r="P13" s="108">
        <v>3.5000000000000001E-3</v>
      </c>
      <c r="Q13" s="113">
        <v>85</v>
      </c>
      <c r="R13" s="108">
        <v>6.1199999999999997E-2</v>
      </c>
    </row>
    <row r="14" spans="1:18">
      <c r="A14" s="107">
        <v>12</v>
      </c>
      <c r="B14" s="107" t="s">
        <v>212</v>
      </c>
      <c r="C14" s="107" t="s">
        <v>23</v>
      </c>
      <c r="D14" s="113">
        <v>515</v>
      </c>
      <c r="E14" s="107">
        <v>475</v>
      </c>
      <c r="F14" s="108">
        <v>0.92230000000000001</v>
      </c>
      <c r="G14" s="113">
        <v>440</v>
      </c>
      <c r="H14" s="108">
        <v>0.85440000000000005</v>
      </c>
      <c r="I14" s="108">
        <v>0.92630000000000001</v>
      </c>
      <c r="J14" s="107">
        <v>150</v>
      </c>
      <c r="K14" s="108">
        <v>0.34089999999999998</v>
      </c>
      <c r="L14" s="107">
        <v>290</v>
      </c>
      <c r="M14" s="107">
        <v>29</v>
      </c>
      <c r="N14" s="109">
        <v>0.1</v>
      </c>
      <c r="O14" s="107">
        <v>4</v>
      </c>
      <c r="P14" s="108">
        <v>1.38E-2</v>
      </c>
      <c r="Q14" s="113">
        <v>30</v>
      </c>
      <c r="R14" s="108">
        <v>6.8199999999999997E-2</v>
      </c>
    </row>
    <row r="15" spans="1:18">
      <c r="A15" s="107">
        <v>13</v>
      </c>
      <c r="B15" s="107" t="s">
        <v>213</v>
      </c>
      <c r="C15" s="107" t="s">
        <v>23</v>
      </c>
      <c r="D15" s="113">
        <v>1296</v>
      </c>
      <c r="E15" s="107">
        <v>1149</v>
      </c>
      <c r="F15" s="108">
        <v>0.88660000000000005</v>
      </c>
      <c r="G15" s="113">
        <v>1143</v>
      </c>
      <c r="H15" s="108">
        <v>0.88190000000000002</v>
      </c>
      <c r="I15" s="108">
        <v>0.99480000000000002</v>
      </c>
      <c r="J15" s="107">
        <v>414</v>
      </c>
      <c r="K15" s="108">
        <v>0.36220000000000002</v>
      </c>
      <c r="L15" s="107">
        <v>729</v>
      </c>
      <c r="M15" s="107">
        <v>49</v>
      </c>
      <c r="N15" s="108">
        <v>6.7199999999999996E-2</v>
      </c>
      <c r="O15" s="107">
        <v>6</v>
      </c>
      <c r="P15" s="108">
        <v>8.2000000000000007E-3</v>
      </c>
      <c r="Q15" s="113">
        <v>58</v>
      </c>
      <c r="R15" s="108">
        <v>5.0700000000000002E-2</v>
      </c>
    </row>
    <row r="16" spans="1:18">
      <c r="A16" s="107">
        <v>14</v>
      </c>
      <c r="B16" s="107" t="s">
        <v>214</v>
      </c>
      <c r="C16" s="107" t="s">
        <v>23</v>
      </c>
      <c r="D16" s="113">
        <v>2028</v>
      </c>
      <c r="E16" s="107">
        <v>1786</v>
      </c>
      <c r="F16" s="108">
        <v>0.88070000000000004</v>
      </c>
      <c r="G16" s="113">
        <v>1765</v>
      </c>
      <c r="H16" s="108">
        <v>0.87029999999999996</v>
      </c>
      <c r="I16" s="108">
        <v>0.98819999999999997</v>
      </c>
      <c r="J16" s="107">
        <v>688</v>
      </c>
      <c r="K16" s="108">
        <v>0.38979999999999998</v>
      </c>
      <c r="L16" s="107">
        <v>1077</v>
      </c>
      <c r="M16" s="107">
        <v>95</v>
      </c>
      <c r="N16" s="108">
        <v>8.8200000000000001E-2</v>
      </c>
      <c r="O16" s="107">
        <v>8</v>
      </c>
      <c r="P16" s="108">
        <v>7.4000000000000003E-3</v>
      </c>
      <c r="Q16" s="113">
        <v>118</v>
      </c>
      <c r="R16" s="108">
        <v>6.6900000000000001E-2</v>
      </c>
    </row>
    <row r="17" spans="1:18">
      <c r="A17" s="107">
        <v>15</v>
      </c>
      <c r="B17" s="107" t="s">
        <v>215</v>
      </c>
      <c r="C17" s="107" t="s">
        <v>23</v>
      </c>
      <c r="D17" s="113">
        <v>1213</v>
      </c>
      <c r="E17" s="107">
        <v>1109</v>
      </c>
      <c r="F17" s="108">
        <v>0.9143</v>
      </c>
      <c r="G17" s="113">
        <v>1104</v>
      </c>
      <c r="H17" s="108">
        <v>0.91010000000000002</v>
      </c>
      <c r="I17" s="108">
        <v>0.99550000000000005</v>
      </c>
      <c r="J17" s="107">
        <v>439</v>
      </c>
      <c r="K17" s="108">
        <v>0.39760000000000001</v>
      </c>
      <c r="L17" s="107">
        <v>665</v>
      </c>
      <c r="M17" s="107">
        <v>42</v>
      </c>
      <c r="N17" s="108">
        <v>6.3200000000000006E-2</v>
      </c>
      <c r="O17" s="107">
        <v>1</v>
      </c>
      <c r="P17" s="108">
        <v>1.5E-3</v>
      </c>
      <c r="Q17" s="113">
        <v>39</v>
      </c>
      <c r="R17" s="108">
        <v>3.5299999999999998E-2</v>
      </c>
    </row>
    <row r="18" spans="1:18">
      <c r="A18" s="107">
        <v>16</v>
      </c>
      <c r="B18" s="107" t="s">
        <v>216</v>
      </c>
      <c r="C18" s="107" t="s">
        <v>23</v>
      </c>
      <c r="D18" s="113">
        <v>473</v>
      </c>
      <c r="E18" s="107">
        <v>470</v>
      </c>
      <c r="F18" s="108">
        <v>0.99370000000000003</v>
      </c>
      <c r="G18" s="113">
        <v>463</v>
      </c>
      <c r="H18" s="108">
        <v>0.97889999999999999</v>
      </c>
      <c r="I18" s="108">
        <v>0.98509999999999998</v>
      </c>
      <c r="J18" s="107">
        <v>180</v>
      </c>
      <c r="K18" s="108">
        <v>0.38879999999999998</v>
      </c>
      <c r="L18" s="107">
        <v>283</v>
      </c>
      <c r="M18" s="107">
        <v>12</v>
      </c>
      <c r="N18" s="108">
        <v>4.24E-2</v>
      </c>
      <c r="O18" s="107">
        <v>1</v>
      </c>
      <c r="P18" s="108">
        <v>3.5000000000000001E-3</v>
      </c>
      <c r="Q18" s="113">
        <v>16</v>
      </c>
      <c r="R18" s="108">
        <v>3.4599999999999999E-2</v>
      </c>
    </row>
    <row r="19" spans="1:18">
      <c r="A19" s="107">
        <v>17</v>
      </c>
      <c r="B19" s="107" t="s">
        <v>217</v>
      </c>
      <c r="C19" s="107" t="s">
        <v>23</v>
      </c>
      <c r="D19" s="113">
        <v>1126</v>
      </c>
      <c r="E19" s="107">
        <v>980</v>
      </c>
      <c r="F19" s="108">
        <v>0.87029999999999996</v>
      </c>
      <c r="G19" s="113">
        <v>951</v>
      </c>
      <c r="H19" s="108">
        <v>0.84460000000000002</v>
      </c>
      <c r="I19" s="108">
        <v>0.97040000000000004</v>
      </c>
      <c r="J19" s="107">
        <v>375</v>
      </c>
      <c r="K19" s="108">
        <v>0.39400000000000002</v>
      </c>
      <c r="L19" s="107">
        <v>576</v>
      </c>
      <c r="M19" s="107">
        <v>64</v>
      </c>
      <c r="N19" s="108">
        <v>0.1111</v>
      </c>
      <c r="O19" s="107">
        <v>3</v>
      </c>
      <c r="P19" s="108">
        <v>5.1999999999999998E-3</v>
      </c>
      <c r="Q19" s="113">
        <v>61</v>
      </c>
      <c r="R19" s="108">
        <v>6.4100000000000004E-2</v>
      </c>
    </row>
    <row r="20" spans="1:18">
      <c r="A20" s="107">
        <v>18</v>
      </c>
      <c r="B20" s="107" t="s">
        <v>218</v>
      </c>
      <c r="C20" s="107" t="s">
        <v>23</v>
      </c>
      <c r="D20" s="113">
        <v>1940</v>
      </c>
      <c r="E20" s="107">
        <v>1738</v>
      </c>
      <c r="F20" s="108">
        <v>0.89590000000000003</v>
      </c>
      <c r="G20" s="113">
        <v>1681</v>
      </c>
      <c r="H20" s="108">
        <v>0.86650000000000005</v>
      </c>
      <c r="I20" s="108">
        <v>0.96719999999999995</v>
      </c>
      <c r="J20" s="107">
        <v>749</v>
      </c>
      <c r="K20" s="108">
        <v>0.4456</v>
      </c>
      <c r="L20" s="107">
        <v>932</v>
      </c>
      <c r="M20" s="107">
        <v>77</v>
      </c>
      <c r="N20" s="108">
        <v>8.2600000000000007E-2</v>
      </c>
      <c r="O20" s="107">
        <v>2</v>
      </c>
      <c r="P20" s="108">
        <v>2.0999999999999999E-3</v>
      </c>
      <c r="Q20" s="113">
        <v>80</v>
      </c>
      <c r="R20" s="108">
        <v>4.7600000000000003E-2</v>
      </c>
    </row>
    <row r="21" spans="1:18">
      <c r="A21" s="107">
        <v>19</v>
      </c>
      <c r="B21" s="107" t="s">
        <v>219</v>
      </c>
      <c r="C21" s="107" t="s">
        <v>23</v>
      </c>
      <c r="D21" s="113">
        <v>5841</v>
      </c>
      <c r="E21" s="107">
        <v>5477</v>
      </c>
      <c r="F21" s="108">
        <v>0.93769999999999998</v>
      </c>
      <c r="G21" s="113">
        <v>5477</v>
      </c>
      <c r="H21" s="108">
        <v>0.93769999999999998</v>
      </c>
      <c r="I21" s="109">
        <v>1</v>
      </c>
      <c r="J21" s="107">
        <v>2081</v>
      </c>
      <c r="K21" s="109">
        <v>0.38</v>
      </c>
      <c r="L21" s="107">
        <v>3396</v>
      </c>
      <c r="M21" s="107">
        <v>265</v>
      </c>
      <c r="N21" s="108">
        <v>7.8E-2</v>
      </c>
      <c r="O21" s="107">
        <v>21</v>
      </c>
      <c r="P21" s="108">
        <v>6.1999999999999998E-3</v>
      </c>
      <c r="Q21" s="113">
        <v>334</v>
      </c>
      <c r="R21" s="108">
        <v>6.0999999999999999E-2</v>
      </c>
    </row>
    <row r="22" spans="1:18">
      <c r="A22" s="107">
        <v>20</v>
      </c>
      <c r="B22" s="107" t="s">
        <v>220</v>
      </c>
      <c r="C22" s="107" t="s">
        <v>23</v>
      </c>
      <c r="D22" s="113">
        <v>1400</v>
      </c>
      <c r="E22" s="107">
        <v>1273</v>
      </c>
      <c r="F22" s="108">
        <v>0.9093</v>
      </c>
      <c r="G22" s="113">
        <v>1273</v>
      </c>
      <c r="H22" s="108">
        <v>0.9093</v>
      </c>
      <c r="I22" s="109">
        <v>1</v>
      </c>
      <c r="J22" s="107">
        <v>501</v>
      </c>
      <c r="K22" s="108">
        <v>0.39360000000000001</v>
      </c>
      <c r="L22" s="107">
        <v>772</v>
      </c>
      <c r="M22" s="107">
        <v>73</v>
      </c>
      <c r="N22" s="108">
        <v>9.4600000000000004E-2</v>
      </c>
      <c r="O22" s="107">
        <v>10</v>
      </c>
      <c r="P22" s="108">
        <v>1.2999999999999999E-2</v>
      </c>
      <c r="Q22" s="113">
        <v>91</v>
      </c>
      <c r="R22" s="107"/>
    </row>
    <row r="23" spans="1:18">
      <c r="A23" s="107">
        <v>21</v>
      </c>
      <c r="B23" s="107" t="s">
        <v>221</v>
      </c>
      <c r="C23" s="107" t="s">
        <v>23</v>
      </c>
      <c r="D23" s="113">
        <v>355</v>
      </c>
      <c r="E23" s="107">
        <v>266</v>
      </c>
      <c r="F23" s="108">
        <v>0.74929999999999997</v>
      </c>
      <c r="G23" s="113">
        <v>266</v>
      </c>
      <c r="H23" s="108">
        <v>0.74929999999999997</v>
      </c>
      <c r="I23" s="109">
        <v>1</v>
      </c>
      <c r="J23" s="107">
        <v>97</v>
      </c>
      <c r="K23" s="108">
        <v>0.36470000000000002</v>
      </c>
      <c r="L23" s="107">
        <v>169</v>
      </c>
      <c r="M23" s="107">
        <v>13</v>
      </c>
      <c r="N23" s="108">
        <v>7.6899999999999996E-2</v>
      </c>
      <c r="O23" s="107">
        <v>1</v>
      </c>
      <c r="P23" s="108">
        <v>5.8999999999999999E-3</v>
      </c>
      <c r="Q23" s="113">
        <v>19</v>
      </c>
      <c r="R23" s="107"/>
    </row>
    <row r="24" spans="1:18">
      <c r="A24" s="107">
        <v>22</v>
      </c>
      <c r="B24" s="107" t="s">
        <v>222</v>
      </c>
      <c r="C24" s="107" t="s">
        <v>23</v>
      </c>
      <c r="D24" s="113">
        <v>1236</v>
      </c>
      <c r="E24" s="107">
        <v>896</v>
      </c>
      <c r="F24" s="108">
        <v>0.72489999999999999</v>
      </c>
      <c r="G24" s="113">
        <v>825</v>
      </c>
      <c r="H24" s="108">
        <v>0.66749999999999998</v>
      </c>
      <c r="I24" s="108">
        <v>0.92079999999999995</v>
      </c>
      <c r="J24" s="107">
        <v>318</v>
      </c>
      <c r="K24" s="108">
        <v>0.38550000000000001</v>
      </c>
      <c r="L24" s="107">
        <v>507</v>
      </c>
      <c r="M24" s="107">
        <v>49</v>
      </c>
      <c r="N24" s="108">
        <v>9.6600000000000005E-2</v>
      </c>
      <c r="O24" s="107">
        <v>4</v>
      </c>
      <c r="P24" s="108">
        <v>7.9000000000000008E-3</v>
      </c>
      <c r="Q24" s="113">
        <v>49</v>
      </c>
      <c r="R24" s="108">
        <v>5.9400000000000001E-2</v>
      </c>
    </row>
    <row r="25" spans="1:18">
      <c r="A25" s="107">
        <v>23</v>
      </c>
      <c r="B25" s="107" t="s">
        <v>223</v>
      </c>
      <c r="C25" s="107" t="s">
        <v>23</v>
      </c>
      <c r="D25" s="113">
        <v>1671</v>
      </c>
      <c r="E25" s="107">
        <v>1521</v>
      </c>
      <c r="F25" s="108">
        <v>0.91020000000000001</v>
      </c>
      <c r="G25" s="113">
        <v>1521</v>
      </c>
      <c r="H25" s="108">
        <v>0.91020000000000001</v>
      </c>
      <c r="I25" s="109">
        <v>1</v>
      </c>
      <c r="J25" s="107">
        <v>580</v>
      </c>
      <c r="K25" s="108">
        <v>0.38129999999999997</v>
      </c>
      <c r="L25" s="107">
        <v>941</v>
      </c>
      <c r="M25" s="107">
        <v>61</v>
      </c>
      <c r="N25" s="108">
        <v>6.4799999999999996E-2</v>
      </c>
      <c r="O25" s="107">
        <v>3</v>
      </c>
      <c r="P25" s="108">
        <v>3.2000000000000002E-3</v>
      </c>
      <c r="Q25" s="113">
        <v>64</v>
      </c>
      <c r="R25" s="108">
        <v>4.2099999999999999E-2</v>
      </c>
    </row>
    <row r="26" spans="1:18">
      <c r="A26" s="107">
        <v>24</v>
      </c>
      <c r="B26" s="107" t="s">
        <v>224</v>
      </c>
      <c r="C26" s="107" t="s">
        <v>23</v>
      </c>
      <c r="D26" s="113">
        <v>2300</v>
      </c>
      <c r="E26" s="107">
        <v>1856</v>
      </c>
      <c r="F26" s="108">
        <v>0.80700000000000005</v>
      </c>
      <c r="G26" s="113">
        <v>1844</v>
      </c>
      <c r="H26" s="108">
        <v>0.80169999999999997</v>
      </c>
      <c r="I26" s="108">
        <v>0.99350000000000005</v>
      </c>
      <c r="J26" s="107">
        <v>645</v>
      </c>
      <c r="K26" s="108">
        <v>0.3498</v>
      </c>
      <c r="L26" s="107">
        <v>1199</v>
      </c>
      <c r="M26" s="107">
        <v>123</v>
      </c>
      <c r="N26" s="108">
        <v>0.1026</v>
      </c>
      <c r="O26" s="107">
        <v>4</v>
      </c>
      <c r="P26" s="108">
        <v>3.3E-3</v>
      </c>
      <c r="Q26" s="113">
        <v>109</v>
      </c>
      <c r="R26" s="108">
        <v>5.91E-2</v>
      </c>
    </row>
    <row r="27" spans="1:18">
      <c r="A27" s="107">
        <v>25</v>
      </c>
      <c r="B27" s="107" t="s">
        <v>225</v>
      </c>
      <c r="C27" s="107" t="s">
        <v>23</v>
      </c>
      <c r="D27" s="113">
        <v>456</v>
      </c>
      <c r="E27" s="107">
        <v>321</v>
      </c>
      <c r="F27" s="108">
        <v>0.70389999999999997</v>
      </c>
      <c r="G27" s="113">
        <v>314</v>
      </c>
      <c r="H27" s="108">
        <v>0.68859999999999999</v>
      </c>
      <c r="I27" s="108">
        <v>0.97819999999999996</v>
      </c>
      <c r="J27" s="107">
        <v>136</v>
      </c>
      <c r="K27" s="108">
        <v>0.43309999999999998</v>
      </c>
      <c r="L27" s="107">
        <v>178</v>
      </c>
      <c r="M27" s="107">
        <v>9</v>
      </c>
      <c r="N27" s="108">
        <v>5.0599999999999999E-2</v>
      </c>
      <c r="O27" s="107">
        <v>0</v>
      </c>
      <c r="P27" s="109">
        <v>0</v>
      </c>
      <c r="Q27" s="113">
        <v>13</v>
      </c>
      <c r="R27" s="107"/>
    </row>
    <row r="28" spans="1:18">
      <c r="A28" s="107">
        <v>26</v>
      </c>
      <c r="B28" s="107" t="s">
        <v>226</v>
      </c>
      <c r="C28" s="107" t="s">
        <v>23</v>
      </c>
      <c r="D28" s="113">
        <v>499</v>
      </c>
      <c r="E28" s="107">
        <v>481</v>
      </c>
      <c r="F28" s="108">
        <v>0.96389999999999998</v>
      </c>
      <c r="G28" s="113">
        <v>481</v>
      </c>
      <c r="H28" s="108">
        <v>0.96389999999999998</v>
      </c>
      <c r="I28" s="109">
        <v>1</v>
      </c>
      <c r="J28" s="107">
        <v>182</v>
      </c>
      <c r="K28" s="108">
        <v>0.37840000000000001</v>
      </c>
      <c r="L28" s="107">
        <v>299</v>
      </c>
      <c r="M28" s="107">
        <v>11</v>
      </c>
      <c r="N28" s="108">
        <v>3.6799999999999999E-2</v>
      </c>
      <c r="O28" s="107">
        <v>1</v>
      </c>
      <c r="P28" s="108">
        <v>3.3E-3</v>
      </c>
      <c r="Q28" s="113">
        <v>20</v>
      </c>
      <c r="R28" s="108">
        <v>4.1599999999999998E-2</v>
      </c>
    </row>
    <row r="29" spans="1:18">
      <c r="A29" s="107">
        <v>27</v>
      </c>
      <c r="B29" s="107" t="s">
        <v>227</v>
      </c>
      <c r="C29" s="107" t="s">
        <v>23</v>
      </c>
      <c r="D29" s="113">
        <v>1009</v>
      </c>
      <c r="E29" s="107">
        <v>1002</v>
      </c>
      <c r="F29" s="108">
        <v>0.99309999999999998</v>
      </c>
      <c r="G29" s="113">
        <v>972</v>
      </c>
      <c r="H29" s="108">
        <v>0.96330000000000005</v>
      </c>
      <c r="I29" s="108">
        <v>0.97009999999999996</v>
      </c>
      <c r="J29" s="107">
        <v>370</v>
      </c>
      <c r="K29" s="108">
        <v>0.38069999999999998</v>
      </c>
      <c r="L29" s="107">
        <v>602</v>
      </c>
      <c r="M29" s="107">
        <v>51</v>
      </c>
      <c r="N29" s="108">
        <v>8.4699999999999998E-2</v>
      </c>
      <c r="O29" s="107">
        <v>1</v>
      </c>
      <c r="P29" s="108">
        <v>1.6999999999999999E-3</v>
      </c>
      <c r="Q29" s="113">
        <v>48</v>
      </c>
      <c r="R29" s="108">
        <v>4.9399999999999999E-2</v>
      </c>
    </row>
    <row r="30" spans="1:18">
      <c r="A30" s="107">
        <v>28</v>
      </c>
      <c r="B30" s="107" t="s">
        <v>228</v>
      </c>
      <c r="C30" s="107" t="s">
        <v>23</v>
      </c>
      <c r="D30" s="113">
        <v>1963</v>
      </c>
      <c r="E30" s="107">
        <v>1338</v>
      </c>
      <c r="F30" s="108">
        <v>0.68159999999999998</v>
      </c>
      <c r="G30" s="113">
        <v>1312</v>
      </c>
      <c r="H30" s="108">
        <v>0.66839999999999999</v>
      </c>
      <c r="I30" s="108">
        <v>0.98060000000000003</v>
      </c>
      <c r="J30" s="107">
        <v>535</v>
      </c>
      <c r="K30" s="108">
        <v>0.4078</v>
      </c>
      <c r="L30" s="107">
        <v>777</v>
      </c>
      <c r="M30" s="107">
        <v>74</v>
      </c>
      <c r="N30" s="108">
        <v>9.5200000000000007E-2</v>
      </c>
      <c r="O30" s="107">
        <v>5</v>
      </c>
      <c r="P30" s="108">
        <v>6.4000000000000003E-3</v>
      </c>
      <c r="Q30" s="113">
        <v>54</v>
      </c>
      <c r="R30" s="108">
        <v>4.1200000000000001E-2</v>
      </c>
    </row>
    <row r="31" spans="1:18">
      <c r="A31" s="107" t="s">
        <v>242</v>
      </c>
      <c r="B31" s="107" t="s">
        <v>229</v>
      </c>
      <c r="C31" s="107" t="s">
        <v>23</v>
      </c>
      <c r="D31" s="113">
        <v>681</v>
      </c>
      <c r="E31" s="107">
        <v>602</v>
      </c>
      <c r="F31" s="108">
        <v>0.88400000000000001</v>
      </c>
      <c r="G31" s="113">
        <v>596</v>
      </c>
      <c r="H31" s="108">
        <v>0.87519999999999998</v>
      </c>
      <c r="I31" s="108">
        <v>0.99</v>
      </c>
      <c r="J31" s="107">
        <v>247</v>
      </c>
      <c r="K31" s="108">
        <v>0.41439999999999999</v>
      </c>
      <c r="L31" s="107">
        <v>349</v>
      </c>
      <c r="M31" s="107">
        <v>33</v>
      </c>
      <c r="N31" s="108">
        <v>9.4600000000000004E-2</v>
      </c>
      <c r="O31" s="107">
        <v>0</v>
      </c>
      <c r="P31" s="109">
        <v>0</v>
      </c>
      <c r="Q31" s="113">
        <v>21</v>
      </c>
      <c r="R31" s="108">
        <v>3.5200000000000002E-2</v>
      </c>
    </row>
    <row r="32" spans="1:18">
      <c r="A32" s="107">
        <v>30</v>
      </c>
      <c r="B32" s="107" t="s">
        <v>62</v>
      </c>
      <c r="C32" s="107" t="s">
        <v>23</v>
      </c>
      <c r="D32" s="113">
        <v>796</v>
      </c>
      <c r="E32" s="107">
        <v>740</v>
      </c>
      <c r="F32" s="108">
        <v>0.92959999999999998</v>
      </c>
      <c r="G32" s="113">
        <v>714</v>
      </c>
      <c r="H32" s="108">
        <v>0.89700000000000002</v>
      </c>
      <c r="I32" s="108">
        <v>0.96489999999999998</v>
      </c>
      <c r="J32" s="107">
        <v>268</v>
      </c>
      <c r="K32" s="108">
        <v>0.37540000000000001</v>
      </c>
      <c r="L32" s="107">
        <v>446</v>
      </c>
      <c r="M32" s="107">
        <v>60</v>
      </c>
      <c r="N32" s="108">
        <v>0.13450000000000001</v>
      </c>
      <c r="O32" s="107">
        <v>2</v>
      </c>
      <c r="P32" s="108">
        <v>4.4999999999999997E-3</v>
      </c>
      <c r="Q32" s="113">
        <v>46</v>
      </c>
      <c r="R32" s="108">
        <v>6.4399999999999999E-2</v>
      </c>
    </row>
    <row r="33" spans="1:18">
      <c r="A33" s="107">
        <v>31</v>
      </c>
      <c r="B33" s="107" t="s">
        <v>63</v>
      </c>
      <c r="C33" s="107" t="s">
        <v>23</v>
      </c>
      <c r="D33" s="113">
        <v>4780</v>
      </c>
      <c r="E33" s="107">
        <v>4271</v>
      </c>
      <c r="F33" s="108">
        <v>0.89349999999999996</v>
      </c>
      <c r="G33" s="113">
        <v>4111</v>
      </c>
      <c r="H33" s="108">
        <v>0.86</v>
      </c>
      <c r="I33" s="108">
        <v>0.96250000000000002</v>
      </c>
      <c r="J33" s="107">
        <v>1605</v>
      </c>
      <c r="K33" s="108">
        <v>0.39040000000000002</v>
      </c>
      <c r="L33" s="107">
        <v>2506</v>
      </c>
      <c r="M33" s="107">
        <v>217</v>
      </c>
      <c r="N33" s="108">
        <v>8.6599999999999996E-2</v>
      </c>
      <c r="O33" s="107">
        <v>19</v>
      </c>
      <c r="P33" s="108">
        <v>7.6E-3</v>
      </c>
      <c r="Q33" s="113">
        <v>275</v>
      </c>
      <c r="R33" s="108">
        <v>6.6900000000000001E-2</v>
      </c>
    </row>
    <row r="34" spans="1:18">
      <c r="A34" s="107">
        <v>32</v>
      </c>
      <c r="B34" s="107" t="s">
        <v>230</v>
      </c>
      <c r="C34" s="107" t="s">
        <v>23</v>
      </c>
      <c r="D34" s="113">
        <v>2409</v>
      </c>
      <c r="E34" s="107">
        <v>2113</v>
      </c>
      <c r="F34" s="108">
        <v>0.87709999999999999</v>
      </c>
      <c r="G34" s="113">
        <v>2111</v>
      </c>
      <c r="H34" s="108">
        <v>0.87629999999999997</v>
      </c>
      <c r="I34" s="108">
        <v>0.99909999999999999</v>
      </c>
      <c r="J34" s="107">
        <v>819</v>
      </c>
      <c r="K34" s="108">
        <v>0.38800000000000001</v>
      </c>
      <c r="L34" s="107">
        <v>1292</v>
      </c>
      <c r="M34" s="107">
        <v>141</v>
      </c>
      <c r="N34" s="108">
        <v>0.1091</v>
      </c>
      <c r="O34" s="107">
        <v>6</v>
      </c>
      <c r="P34" s="108">
        <v>4.5999999999999999E-3</v>
      </c>
      <c r="Q34" s="113">
        <v>157</v>
      </c>
      <c r="R34" s="108">
        <v>7.4399999999999994E-2</v>
      </c>
    </row>
    <row r="35" spans="1:18">
      <c r="A35" s="107">
        <v>33</v>
      </c>
      <c r="B35" s="107" t="s">
        <v>67</v>
      </c>
      <c r="C35" s="107" t="s">
        <v>23</v>
      </c>
      <c r="D35" s="113">
        <v>1098</v>
      </c>
      <c r="E35" s="107">
        <v>986</v>
      </c>
      <c r="F35" s="108">
        <v>0.89800000000000002</v>
      </c>
      <c r="G35" s="113">
        <v>986</v>
      </c>
      <c r="H35" s="108">
        <v>0.89800000000000002</v>
      </c>
      <c r="I35" s="109">
        <v>1</v>
      </c>
      <c r="J35" s="107">
        <v>366</v>
      </c>
      <c r="K35" s="108">
        <v>0.37119999999999997</v>
      </c>
      <c r="L35" s="107">
        <v>620</v>
      </c>
      <c r="M35" s="107">
        <v>60</v>
      </c>
      <c r="N35" s="108">
        <v>9.6799999999999997E-2</v>
      </c>
      <c r="O35" s="107">
        <v>4</v>
      </c>
      <c r="P35" s="108">
        <v>6.4999999999999997E-3</v>
      </c>
      <c r="Q35" s="113">
        <v>75</v>
      </c>
      <c r="R35" s="108">
        <v>7.6100000000000001E-2</v>
      </c>
    </row>
    <row r="36" spans="1:18">
      <c r="A36" s="107">
        <v>34</v>
      </c>
      <c r="B36" s="107" t="s">
        <v>231</v>
      </c>
      <c r="C36" s="107" t="s">
        <v>23</v>
      </c>
      <c r="D36" s="113">
        <v>694</v>
      </c>
      <c r="E36" s="107">
        <v>642</v>
      </c>
      <c r="F36" s="108">
        <v>0.92510000000000003</v>
      </c>
      <c r="G36" s="113">
        <v>642</v>
      </c>
      <c r="H36" s="108">
        <v>0.92510000000000003</v>
      </c>
      <c r="I36" s="109">
        <v>1</v>
      </c>
      <c r="J36" s="107">
        <v>231</v>
      </c>
      <c r="K36" s="108">
        <v>0.35980000000000001</v>
      </c>
      <c r="L36" s="107">
        <v>411</v>
      </c>
      <c r="M36" s="107">
        <v>29</v>
      </c>
      <c r="N36" s="108">
        <v>7.0599999999999996E-2</v>
      </c>
      <c r="O36" s="107">
        <v>0</v>
      </c>
      <c r="P36" s="109">
        <v>0</v>
      </c>
      <c r="Q36" s="113">
        <v>36</v>
      </c>
      <c r="R36" s="108">
        <v>5.6099999999999997E-2</v>
      </c>
    </row>
    <row r="37" spans="1:18">
      <c r="A37" s="107">
        <v>35</v>
      </c>
      <c r="B37" s="107" t="s">
        <v>194</v>
      </c>
      <c r="C37" s="107" t="s">
        <v>23</v>
      </c>
      <c r="D37" s="113">
        <v>65969</v>
      </c>
      <c r="E37" s="107">
        <v>54904</v>
      </c>
      <c r="F37" s="108">
        <v>0.83230000000000004</v>
      </c>
      <c r="G37" s="113">
        <v>53978</v>
      </c>
      <c r="H37" s="108">
        <v>0.81820000000000004</v>
      </c>
      <c r="I37" s="108">
        <v>0.98309999999999997</v>
      </c>
      <c r="J37" s="107">
        <v>20947</v>
      </c>
      <c r="K37" s="108">
        <v>0.38800000000000001</v>
      </c>
      <c r="L37" s="107">
        <v>33031</v>
      </c>
      <c r="M37" s="107">
        <v>2623</v>
      </c>
      <c r="N37" s="108">
        <v>7.9399999999999998E-2</v>
      </c>
      <c r="O37" s="107">
        <v>182</v>
      </c>
      <c r="P37" s="108">
        <v>5.4999999999999997E-3</v>
      </c>
      <c r="Q37" s="113">
        <v>3082</v>
      </c>
      <c r="R37" s="108">
        <v>5.7200000000000001E-2</v>
      </c>
    </row>
    <row r="38" spans="1:18" ht="26.25" customHeight="1">
      <c r="A38" s="107"/>
      <c r="B38" s="107" t="s">
        <v>232</v>
      </c>
      <c r="C38" s="107" t="s">
        <v>23</v>
      </c>
      <c r="D38" s="113">
        <v>1052</v>
      </c>
      <c r="E38" s="107">
        <v>971</v>
      </c>
      <c r="F38" s="108">
        <v>0.92300000000000004</v>
      </c>
      <c r="G38" s="113">
        <v>909</v>
      </c>
      <c r="H38" s="108">
        <v>0.86409999999999998</v>
      </c>
      <c r="I38" s="108">
        <v>0.93610000000000004</v>
      </c>
      <c r="J38" s="107">
        <v>346</v>
      </c>
      <c r="K38" s="108">
        <v>0.38059999999999999</v>
      </c>
      <c r="L38" s="107">
        <v>563</v>
      </c>
      <c r="M38" s="107">
        <v>45</v>
      </c>
      <c r="N38" s="108">
        <v>7.9899999999999999E-2</v>
      </c>
      <c r="O38" s="107">
        <v>4</v>
      </c>
      <c r="P38" s="108">
        <v>7.1000000000000004E-3</v>
      </c>
      <c r="Q38" s="113">
        <v>55</v>
      </c>
      <c r="R38" s="108">
        <v>6.0499999999999998E-2</v>
      </c>
    </row>
    <row r="39" spans="1:18" ht="47.25" customHeight="1">
      <c r="A39" s="107"/>
      <c r="B39" s="107" t="s">
        <v>233</v>
      </c>
      <c r="C39" s="107" t="s">
        <v>23</v>
      </c>
      <c r="D39" s="113">
        <v>104</v>
      </c>
      <c r="E39" s="110">
        <v>104</v>
      </c>
      <c r="F39" s="111">
        <v>1</v>
      </c>
      <c r="G39" s="114">
        <v>77</v>
      </c>
      <c r="H39" s="112">
        <v>0.74039999999999995</v>
      </c>
      <c r="I39" s="112">
        <v>0.74039999999999995</v>
      </c>
      <c r="J39" s="110">
        <v>41</v>
      </c>
      <c r="K39" s="112">
        <v>0.53249999999999997</v>
      </c>
      <c r="L39" s="107">
        <v>36</v>
      </c>
      <c r="M39" s="110">
        <v>5</v>
      </c>
      <c r="N39" s="112">
        <v>0.1389</v>
      </c>
      <c r="O39" s="110">
        <v>0</v>
      </c>
      <c r="P39" s="111">
        <v>0</v>
      </c>
      <c r="Q39" s="114">
        <v>8</v>
      </c>
      <c r="R39" s="112">
        <v>4.4400000000000002E-2</v>
      </c>
    </row>
    <row r="40" spans="1:18">
      <c r="A40" s="110" t="s">
        <v>234</v>
      </c>
      <c r="B40" s="110" t="s">
        <v>235</v>
      </c>
      <c r="C40" s="107" t="s">
        <v>23</v>
      </c>
      <c r="D40" s="114">
        <v>26007</v>
      </c>
      <c r="E40" s="110">
        <v>22363</v>
      </c>
      <c r="F40" s="112">
        <v>0.8599</v>
      </c>
      <c r="G40" s="114">
        <v>20590</v>
      </c>
      <c r="H40" s="112">
        <v>0.79169999999999996</v>
      </c>
      <c r="I40" s="112">
        <v>0.92069999999999996</v>
      </c>
      <c r="J40" s="110">
        <v>8443</v>
      </c>
      <c r="K40" s="112">
        <v>0.41010000000000002</v>
      </c>
      <c r="L40" s="110">
        <v>12147</v>
      </c>
      <c r="M40" s="110">
        <v>836</v>
      </c>
      <c r="N40" s="112">
        <v>6.88E-2</v>
      </c>
      <c r="O40" s="110">
        <v>46</v>
      </c>
      <c r="P40" s="112">
        <v>3.8E-3</v>
      </c>
      <c r="Q40" s="114">
        <v>1255</v>
      </c>
      <c r="R40" s="112">
        <v>6.0999999999999999E-2</v>
      </c>
    </row>
    <row r="41" spans="1:18">
      <c r="A41" s="110"/>
      <c r="B41" s="110" t="s">
        <v>236</v>
      </c>
      <c r="C41" s="107" t="s">
        <v>23</v>
      </c>
      <c r="D41" s="114">
        <v>5786</v>
      </c>
      <c r="E41" s="110">
        <v>3504</v>
      </c>
      <c r="F41" s="112">
        <v>0.60560000000000003</v>
      </c>
      <c r="G41" s="114">
        <v>3184</v>
      </c>
      <c r="H41" s="112">
        <v>0.55030000000000001</v>
      </c>
      <c r="I41" s="112">
        <v>0.90869999999999995</v>
      </c>
      <c r="J41" s="110">
        <v>1351</v>
      </c>
      <c r="K41" s="112">
        <v>0.42430000000000001</v>
      </c>
      <c r="L41" s="110">
        <v>1833</v>
      </c>
      <c r="M41" s="110">
        <v>79</v>
      </c>
      <c r="N41" s="112">
        <v>4.3099999999999999E-2</v>
      </c>
      <c r="O41" s="110">
        <v>4</v>
      </c>
      <c r="P41" s="112">
        <v>2.2000000000000001E-3</v>
      </c>
      <c r="Q41" s="114">
        <v>132</v>
      </c>
      <c r="R41" s="112">
        <v>4.1000000000000002E-2</v>
      </c>
    </row>
    <row r="42" spans="1:18">
      <c r="A42" s="110" t="s">
        <v>234</v>
      </c>
      <c r="B42" s="110" t="s">
        <v>237</v>
      </c>
      <c r="C42" s="107" t="s">
        <v>23</v>
      </c>
      <c r="D42" s="114">
        <v>14713</v>
      </c>
      <c r="E42" s="110">
        <v>14713</v>
      </c>
      <c r="F42" s="111">
        <v>1</v>
      </c>
      <c r="G42" s="114">
        <v>10109</v>
      </c>
      <c r="H42" s="112">
        <v>0.68700000000000006</v>
      </c>
      <c r="I42" s="112">
        <v>0.68710000000000004</v>
      </c>
      <c r="J42" s="110">
        <v>4398</v>
      </c>
      <c r="K42" s="112">
        <v>0.43509999999999999</v>
      </c>
      <c r="L42" s="110">
        <v>5711</v>
      </c>
      <c r="M42" s="110">
        <v>226</v>
      </c>
      <c r="N42" s="112">
        <v>3.9600000000000003E-2</v>
      </c>
      <c r="O42" s="110">
        <v>10</v>
      </c>
      <c r="P42" s="112">
        <v>1.8E-3</v>
      </c>
      <c r="Q42" s="114">
        <v>441</v>
      </c>
      <c r="R42" s="112">
        <v>4.36E-2</v>
      </c>
    </row>
    <row r="43" spans="1:18">
      <c r="A43" s="110" t="s">
        <v>234</v>
      </c>
      <c r="B43" s="110" t="s">
        <v>238</v>
      </c>
      <c r="C43" s="107" t="s">
        <v>23</v>
      </c>
      <c r="D43" s="114">
        <v>162815</v>
      </c>
      <c r="E43" s="110">
        <v>139445</v>
      </c>
      <c r="F43" s="112">
        <v>0.85650000000000004</v>
      </c>
      <c r="G43" s="114">
        <v>130990</v>
      </c>
      <c r="H43" s="112">
        <v>0.80449999999999999</v>
      </c>
      <c r="I43" s="112">
        <v>0.93940000000000001</v>
      </c>
      <c r="J43" s="110">
        <v>51820</v>
      </c>
      <c r="K43" s="112">
        <v>0.39560000000000001</v>
      </c>
      <c r="L43" s="110">
        <v>79170</v>
      </c>
      <c r="M43" s="110">
        <v>6037</v>
      </c>
      <c r="N43" s="112">
        <v>7.6300000000000007E-2</v>
      </c>
      <c r="O43" s="110">
        <v>383</v>
      </c>
      <c r="P43" s="112">
        <v>4.7999999999999996E-3</v>
      </c>
      <c r="Q43" s="114">
        <v>7358</v>
      </c>
      <c r="R43" s="112">
        <v>5.62E-2</v>
      </c>
    </row>
    <row r="44" spans="1:18">
      <c r="D44" s="115">
        <f>SUM(D3:D38:D40)</f>
        <v>142316</v>
      </c>
      <c r="E44" s="115">
        <f>SUM(E3:E38:E40)</f>
        <v>121228</v>
      </c>
      <c r="F44" s="115">
        <f>SUM(F3:F38:F40)</f>
        <v>33.215300000000006</v>
      </c>
      <c r="G44" s="115">
        <f>SUM(G3:G38:G40)</f>
        <v>117697</v>
      </c>
      <c r="H44" s="115">
        <f>SUM(H3:H38:H40)</f>
        <v>32.215899999999998</v>
      </c>
      <c r="I44" s="115">
        <f>SUM(I3:I38:I40)</f>
        <v>36.863899999999994</v>
      </c>
      <c r="J44" s="115">
        <f>SUM(J3:J38:J40)</f>
        <v>46071</v>
      </c>
      <c r="K44" s="115">
        <f>SUM(K3:K38:K40)</f>
        <v>14.831599999999998</v>
      </c>
      <c r="L44" s="115">
        <f>SUM(L3:L38:L40)</f>
        <v>71626</v>
      </c>
      <c r="M44" s="115">
        <f>SUM(M3:M38:M40)</f>
        <v>5732</v>
      </c>
      <c r="N44" s="115">
        <f>SUM(N3:N38:N40)</f>
        <v>3.2690999999999999</v>
      </c>
      <c r="O44" s="115">
        <f>SUM(O3:O38:O40)</f>
        <v>369</v>
      </c>
      <c r="P44" s="115">
        <f>SUM(P3:P38:P40)</f>
        <v>0.18140000000000001</v>
      </c>
      <c r="Q44" s="115">
        <f>SUM(Q3:Q38:Q40)</f>
        <v>6785</v>
      </c>
      <c r="R44" s="115">
        <f>SUM(R3:R38:R40)</f>
        <v>1.9055999999999995</v>
      </c>
    </row>
  </sheetData>
  <mergeCells count="11">
    <mergeCell ref="G1:I1"/>
    <mergeCell ref="A1:A2"/>
    <mergeCell ref="B1:B2"/>
    <mergeCell ref="C1:C2"/>
    <mergeCell ref="D1:D2"/>
    <mergeCell ref="E1:F1"/>
    <mergeCell ref="J1:K1"/>
    <mergeCell ref="L1:L2"/>
    <mergeCell ref="M1:N1"/>
    <mergeCell ref="O1:P1"/>
    <mergeCell ref="Q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workbookViewId="0">
      <pane ySplit="3" topLeftCell="A7" activePane="bottomLeft" state="frozen"/>
      <selection pane="bottomLeft" sqref="A1:XFD1048576"/>
    </sheetView>
  </sheetViews>
  <sheetFormatPr defaultRowHeight="12"/>
  <cols>
    <col min="1" max="1" width="27" style="35" customWidth="1"/>
    <col min="2" max="4" width="9.140625" style="34"/>
    <col min="5" max="5" width="14.7109375" style="36" customWidth="1"/>
    <col min="6" max="6" width="20.85546875" style="228" customWidth="1"/>
    <col min="7" max="7" width="13.140625" style="36" customWidth="1"/>
    <col min="8" max="8" width="13.28515625" style="36" customWidth="1"/>
    <col min="9" max="9" width="14" style="36" customWidth="1"/>
    <col min="10" max="10" width="14.5703125" style="36" customWidth="1"/>
    <col min="11" max="11" width="14.7109375" style="36" customWidth="1"/>
    <col min="12" max="12" width="14.28515625" style="36" customWidth="1"/>
    <col min="13" max="13" width="13.7109375" style="36" customWidth="1"/>
    <col min="14" max="14" width="11.28515625" style="36" customWidth="1"/>
    <col min="15" max="15" width="13" style="36" customWidth="1"/>
    <col min="16" max="16" width="16.140625" style="36" customWidth="1"/>
    <col min="17" max="17" width="9.28515625" style="34" customWidth="1"/>
    <col min="18" max="16384" width="9.140625" style="34"/>
  </cols>
  <sheetData>
    <row r="1" spans="1:16" ht="28.5" customHeight="1">
      <c r="A1" s="37" t="s">
        <v>0</v>
      </c>
      <c r="B1" s="38" t="s">
        <v>0</v>
      </c>
      <c r="C1" s="38" t="s">
        <v>0</v>
      </c>
      <c r="D1" s="295" t="s">
        <v>1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72">
      <c r="A2" s="297" t="s">
        <v>70</v>
      </c>
      <c r="B2" s="275" t="s">
        <v>3</v>
      </c>
      <c r="C2" s="39" t="s">
        <v>4</v>
      </c>
      <c r="D2" s="39" t="s">
        <v>5</v>
      </c>
      <c r="E2" s="277" t="s">
        <v>71</v>
      </c>
      <c r="F2" s="279"/>
      <c r="G2" s="39" t="s">
        <v>7</v>
      </c>
      <c r="H2" s="40" t="s">
        <v>8</v>
      </c>
      <c r="I2" s="41" t="s">
        <v>9</v>
      </c>
      <c r="J2" s="298" t="s">
        <v>10</v>
      </c>
      <c r="K2" s="298"/>
      <c r="L2" s="41" t="s">
        <v>11</v>
      </c>
      <c r="M2" s="41" t="s">
        <v>12</v>
      </c>
      <c r="N2" s="298" t="s">
        <v>13</v>
      </c>
      <c r="O2" s="298"/>
      <c r="P2" s="41" t="s">
        <v>14</v>
      </c>
    </row>
    <row r="3" spans="1:16" ht="67.5" customHeight="1">
      <c r="A3" s="276"/>
      <c r="B3" s="276"/>
      <c r="C3" s="42" t="s">
        <v>15</v>
      </c>
      <c r="D3" s="42" t="s">
        <v>15</v>
      </c>
      <c r="E3" s="43" t="s">
        <v>15</v>
      </c>
      <c r="F3" s="220" t="s">
        <v>16</v>
      </c>
      <c r="G3" s="42" t="s">
        <v>15</v>
      </c>
      <c r="H3" s="44" t="s">
        <v>15</v>
      </c>
      <c r="I3" s="45" t="s">
        <v>17</v>
      </c>
      <c r="J3" s="45" t="s">
        <v>18</v>
      </c>
      <c r="K3" s="45" t="s">
        <v>19</v>
      </c>
      <c r="L3" s="45" t="s">
        <v>15</v>
      </c>
      <c r="M3" s="45" t="s">
        <v>15</v>
      </c>
      <c r="N3" s="45" t="s">
        <v>20</v>
      </c>
      <c r="O3" s="45" t="s">
        <v>21</v>
      </c>
      <c r="P3" s="45" t="s">
        <v>15</v>
      </c>
    </row>
    <row r="4" spans="1:16" ht="24">
      <c r="A4" s="46" t="s">
        <v>72</v>
      </c>
      <c r="B4" s="47" t="s">
        <v>23</v>
      </c>
      <c r="C4" s="48">
        <v>475</v>
      </c>
      <c r="D4" s="49">
        <v>32</v>
      </c>
      <c r="E4" s="50">
        <v>4</v>
      </c>
      <c r="F4" s="221" t="s">
        <v>73</v>
      </c>
      <c r="G4" s="51">
        <v>28</v>
      </c>
      <c r="H4" s="50">
        <v>28</v>
      </c>
      <c r="I4" s="50">
        <v>28</v>
      </c>
      <c r="J4" s="50">
        <v>14</v>
      </c>
      <c r="K4" s="50">
        <v>7</v>
      </c>
      <c r="L4" s="50">
        <v>7</v>
      </c>
      <c r="M4" s="50">
        <v>7</v>
      </c>
      <c r="N4" s="50">
        <v>28</v>
      </c>
      <c r="O4" s="50">
        <v>0</v>
      </c>
      <c r="P4" s="50">
        <v>0</v>
      </c>
    </row>
    <row r="5" spans="1:16" ht="24">
      <c r="A5" s="52" t="s">
        <v>74</v>
      </c>
      <c r="B5" s="47" t="s">
        <v>23</v>
      </c>
      <c r="C5" s="53">
        <v>97</v>
      </c>
      <c r="D5" s="53">
        <v>2</v>
      </c>
      <c r="E5" s="50">
        <v>0</v>
      </c>
      <c r="F5" s="221" t="s">
        <v>75</v>
      </c>
      <c r="G5" s="50">
        <v>2</v>
      </c>
      <c r="H5" s="50">
        <v>2</v>
      </c>
      <c r="I5" s="50">
        <v>2</v>
      </c>
      <c r="J5" s="50">
        <v>0</v>
      </c>
      <c r="K5" s="50">
        <v>0</v>
      </c>
      <c r="L5" s="50">
        <v>2</v>
      </c>
      <c r="M5" s="50">
        <v>2</v>
      </c>
      <c r="N5" s="50">
        <v>2</v>
      </c>
      <c r="O5" s="50">
        <v>1</v>
      </c>
      <c r="P5" s="50">
        <v>0</v>
      </c>
    </row>
    <row r="6" spans="1:16" ht="24">
      <c r="A6" s="52" t="s">
        <v>76</v>
      </c>
      <c r="B6" s="47" t="s">
        <v>23</v>
      </c>
      <c r="C6" s="53">
        <v>698</v>
      </c>
      <c r="D6" s="53">
        <v>42</v>
      </c>
      <c r="E6" s="50">
        <v>1</v>
      </c>
      <c r="F6" s="221" t="s">
        <v>77</v>
      </c>
      <c r="G6" s="50">
        <v>41</v>
      </c>
      <c r="H6" s="50">
        <v>41</v>
      </c>
      <c r="I6" s="50">
        <v>41</v>
      </c>
      <c r="J6" s="50">
        <v>41</v>
      </c>
      <c r="K6" s="50">
        <v>6</v>
      </c>
      <c r="L6" s="50">
        <v>6</v>
      </c>
      <c r="M6" s="50">
        <v>6</v>
      </c>
      <c r="N6" s="50">
        <v>41</v>
      </c>
      <c r="O6" s="50">
        <v>6</v>
      </c>
      <c r="P6" s="50">
        <v>5</v>
      </c>
    </row>
    <row r="7" spans="1:16" ht="24">
      <c r="A7" s="52" t="s">
        <v>78</v>
      </c>
      <c r="B7" s="47" t="s">
        <v>23</v>
      </c>
      <c r="C7" s="53">
        <v>163</v>
      </c>
      <c r="D7" s="53">
        <v>18</v>
      </c>
      <c r="E7" s="50">
        <v>0</v>
      </c>
      <c r="F7" s="54" t="s">
        <v>75</v>
      </c>
      <c r="G7" s="50">
        <v>18</v>
      </c>
      <c r="H7" s="50">
        <v>18</v>
      </c>
      <c r="I7" s="50">
        <v>18</v>
      </c>
      <c r="J7" s="50">
        <v>0</v>
      </c>
      <c r="K7" s="50">
        <v>0</v>
      </c>
      <c r="L7" s="50">
        <v>18</v>
      </c>
      <c r="M7" s="50">
        <v>6</v>
      </c>
      <c r="N7" s="50">
        <v>18</v>
      </c>
      <c r="O7" s="50">
        <v>0</v>
      </c>
      <c r="P7" s="50">
        <v>0</v>
      </c>
    </row>
    <row r="8" spans="1:16" ht="24">
      <c r="A8" s="52" t="s">
        <v>79</v>
      </c>
      <c r="B8" s="47" t="s">
        <v>23</v>
      </c>
      <c r="C8" s="53">
        <v>500</v>
      </c>
      <c r="D8" s="53">
        <v>45</v>
      </c>
      <c r="E8" s="50">
        <v>0</v>
      </c>
      <c r="F8" s="221" t="s">
        <v>75</v>
      </c>
      <c r="G8" s="50">
        <v>45</v>
      </c>
      <c r="H8" s="50">
        <v>45</v>
      </c>
      <c r="I8" s="50">
        <v>45</v>
      </c>
      <c r="J8" s="50">
        <v>45</v>
      </c>
      <c r="K8" s="50">
        <v>18</v>
      </c>
      <c r="L8" s="50">
        <v>18</v>
      </c>
      <c r="M8" s="50">
        <v>18</v>
      </c>
      <c r="N8" s="50">
        <v>18</v>
      </c>
      <c r="O8" s="50">
        <v>0</v>
      </c>
      <c r="P8" s="50">
        <v>0</v>
      </c>
    </row>
    <row r="9" spans="1:16" ht="24">
      <c r="A9" s="52" t="s">
        <v>80</v>
      </c>
      <c r="B9" s="47" t="s">
        <v>23</v>
      </c>
      <c r="C9" s="53">
        <v>110</v>
      </c>
      <c r="D9" s="53">
        <v>5</v>
      </c>
      <c r="E9" s="50">
        <v>0</v>
      </c>
      <c r="F9" s="221" t="s">
        <v>75</v>
      </c>
      <c r="G9" s="50">
        <v>5</v>
      </c>
      <c r="H9" s="50">
        <v>5</v>
      </c>
      <c r="I9" s="50">
        <v>5</v>
      </c>
      <c r="J9" s="50">
        <v>5</v>
      </c>
      <c r="K9" s="50">
        <v>5</v>
      </c>
      <c r="L9" s="50">
        <v>5</v>
      </c>
      <c r="M9" s="50">
        <v>5</v>
      </c>
      <c r="N9" s="50">
        <v>5</v>
      </c>
      <c r="O9" s="50">
        <v>5</v>
      </c>
      <c r="P9" s="50">
        <v>2</v>
      </c>
    </row>
    <row r="10" spans="1:16" ht="24">
      <c r="A10" s="52" t="s">
        <v>81</v>
      </c>
      <c r="B10" s="47" t="s">
        <v>23</v>
      </c>
      <c r="C10" s="53">
        <v>280</v>
      </c>
      <c r="D10" s="53">
        <v>25</v>
      </c>
      <c r="E10" s="50">
        <v>1</v>
      </c>
      <c r="F10" s="221" t="s">
        <v>82</v>
      </c>
      <c r="G10" s="50">
        <v>24</v>
      </c>
      <c r="H10" s="50">
        <v>24</v>
      </c>
      <c r="I10" s="50">
        <v>24</v>
      </c>
      <c r="J10" s="50">
        <v>24</v>
      </c>
      <c r="K10" s="50">
        <v>0</v>
      </c>
      <c r="L10" s="50">
        <v>24</v>
      </c>
      <c r="M10" s="50">
        <v>24</v>
      </c>
      <c r="N10" s="50">
        <v>24</v>
      </c>
      <c r="O10" s="50">
        <v>24</v>
      </c>
      <c r="P10" s="50">
        <v>0</v>
      </c>
    </row>
    <row r="11" spans="1:16" ht="24">
      <c r="A11" s="52" t="s">
        <v>83</v>
      </c>
      <c r="B11" s="47" t="s">
        <v>23</v>
      </c>
      <c r="C11" s="53">
        <v>542</v>
      </c>
      <c r="D11" s="53">
        <v>20</v>
      </c>
      <c r="E11" s="50">
        <v>2</v>
      </c>
      <c r="F11" s="221" t="s">
        <v>84</v>
      </c>
      <c r="G11" s="50">
        <v>18</v>
      </c>
      <c r="H11" s="50">
        <v>18</v>
      </c>
      <c r="I11" s="50">
        <v>18</v>
      </c>
      <c r="J11" s="50">
        <v>0</v>
      </c>
      <c r="K11" s="50">
        <v>0</v>
      </c>
      <c r="L11" s="50">
        <v>9</v>
      </c>
      <c r="M11" s="50">
        <v>0</v>
      </c>
      <c r="N11" s="50">
        <v>9</v>
      </c>
      <c r="O11" s="50">
        <v>4</v>
      </c>
      <c r="P11" s="50">
        <v>0</v>
      </c>
    </row>
    <row r="12" spans="1:16" ht="24">
      <c r="A12" s="55" t="s">
        <v>85</v>
      </c>
      <c r="B12" s="47" t="s">
        <v>23</v>
      </c>
      <c r="C12" s="56">
        <v>220</v>
      </c>
      <c r="D12" s="56">
        <v>12</v>
      </c>
      <c r="E12" s="57">
        <v>0</v>
      </c>
      <c r="F12" s="222">
        <v>0</v>
      </c>
      <c r="G12" s="57">
        <v>12</v>
      </c>
      <c r="H12" s="57">
        <v>12</v>
      </c>
      <c r="I12" s="57">
        <v>12</v>
      </c>
      <c r="J12" s="57">
        <v>0</v>
      </c>
      <c r="K12" s="57">
        <v>0</v>
      </c>
      <c r="L12" s="57">
        <v>1</v>
      </c>
      <c r="M12" s="57">
        <v>0</v>
      </c>
      <c r="N12" s="57">
        <v>1</v>
      </c>
      <c r="O12" s="57">
        <v>0</v>
      </c>
      <c r="P12" s="57">
        <v>0</v>
      </c>
    </row>
    <row r="13" spans="1:16" s="218" customFormat="1" ht="22.5">
      <c r="A13" s="215" t="s">
        <v>86</v>
      </c>
      <c r="B13" s="150" t="s">
        <v>23</v>
      </c>
      <c r="C13" s="216">
        <v>68</v>
      </c>
      <c r="D13" s="216">
        <v>4</v>
      </c>
      <c r="E13" s="217">
        <v>0</v>
      </c>
      <c r="F13" s="223">
        <v>0</v>
      </c>
      <c r="G13" s="217">
        <v>4</v>
      </c>
      <c r="H13" s="217">
        <v>2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7">
        <v>0</v>
      </c>
      <c r="O13" s="217">
        <v>0</v>
      </c>
      <c r="P13" s="217">
        <v>0</v>
      </c>
    </row>
    <row r="14" spans="1:16" ht="24">
      <c r="A14" s="52" t="s">
        <v>87</v>
      </c>
      <c r="B14" s="47" t="s">
        <v>23</v>
      </c>
      <c r="C14" s="53">
        <v>150</v>
      </c>
      <c r="D14" s="53">
        <v>12</v>
      </c>
      <c r="E14" s="50">
        <v>0</v>
      </c>
      <c r="F14" s="221"/>
      <c r="G14" s="50">
        <v>12</v>
      </c>
      <c r="H14" s="50">
        <v>12</v>
      </c>
      <c r="I14" s="50">
        <v>12</v>
      </c>
      <c r="J14" s="50">
        <v>0</v>
      </c>
      <c r="K14" s="50">
        <v>0</v>
      </c>
      <c r="L14" s="50">
        <v>12</v>
      </c>
      <c r="M14" s="50">
        <v>0</v>
      </c>
      <c r="N14" s="50">
        <v>12</v>
      </c>
      <c r="O14" s="50">
        <v>0</v>
      </c>
      <c r="P14" s="50">
        <v>0</v>
      </c>
    </row>
    <row r="15" spans="1:16" ht="24">
      <c r="A15" s="52" t="s">
        <v>88</v>
      </c>
      <c r="B15" s="47" t="s">
        <v>23</v>
      </c>
      <c r="C15" s="53">
        <v>315</v>
      </c>
      <c r="D15" s="53">
        <v>28</v>
      </c>
      <c r="E15" s="50">
        <v>0</v>
      </c>
      <c r="F15" s="221">
        <v>0</v>
      </c>
      <c r="G15" s="50">
        <v>28</v>
      </c>
      <c r="H15" s="50">
        <v>28</v>
      </c>
      <c r="I15" s="50">
        <v>28</v>
      </c>
      <c r="J15" s="50">
        <v>0</v>
      </c>
      <c r="K15" s="50">
        <v>0</v>
      </c>
      <c r="L15" s="50">
        <v>28</v>
      </c>
      <c r="M15" s="50">
        <v>0</v>
      </c>
      <c r="N15" s="50">
        <v>28</v>
      </c>
      <c r="O15" s="50">
        <v>0</v>
      </c>
      <c r="P15" s="50">
        <v>0</v>
      </c>
    </row>
    <row r="16" spans="1:16" ht="36">
      <c r="A16" s="52" t="s">
        <v>89</v>
      </c>
      <c r="B16" s="47" t="s">
        <v>23</v>
      </c>
      <c r="C16" s="53">
        <v>241</v>
      </c>
      <c r="D16" s="53">
        <v>10</v>
      </c>
      <c r="E16" s="50">
        <v>0</v>
      </c>
      <c r="F16" s="221"/>
      <c r="G16" s="50">
        <v>10</v>
      </c>
      <c r="H16" s="50">
        <v>10</v>
      </c>
      <c r="I16" s="50">
        <v>10</v>
      </c>
      <c r="J16" s="50">
        <v>1</v>
      </c>
      <c r="K16" s="50">
        <v>1</v>
      </c>
      <c r="L16" s="50">
        <v>10</v>
      </c>
      <c r="M16" s="50">
        <v>10</v>
      </c>
      <c r="N16" s="50">
        <v>10</v>
      </c>
      <c r="O16" s="50">
        <v>10</v>
      </c>
      <c r="P16" s="50">
        <v>1</v>
      </c>
    </row>
    <row r="17" spans="1:16" ht="24">
      <c r="A17" s="52" t="s">
        <v>90</v>
      </c>
      <c r="B17" s="47" t="s">
        <v>23</v>
      </c>
      <c r="C17" s="53">
        <v>299</v>
      </c>
      <c r="D17" s="53">
        <v>6</v>
      </c>
      <c r="E17" s="50">
        <v>0</v>
      </c>
      <c r="F17" s="221"/>
      <c r="G17" s="50">
        <v>6</v>
      </c>
      <c r="H17" s="50">
        <v>6</v>
      </c>
      <c r="I17" s="50">
        <v>6</v>
      </c>
      <c r="J17" s="50">
        <v>0</v>
      </c>
      <c r="K17" s="50">
        <v>0</v>
      </c>
      <c r="L17" s="50">
        <v>0</v>
      </c>
      <c r="M17" s="50">
        <v>0</v>
      </c>
      <c r="N17" s="50">
        <v>6</v>
      </c>
      <c r="O17" s="50">
        <v>4</v>
      </c>
      <c r="P17" s="50">
        <v>3</v>
      </c>
    </row>
    <row r="18" spans="1:16" ht="24">
      <c r="A18" s="52" t="s">
        <v>91</v>
      </c>
      <c r="B18" s="47" t="s">
        <v>23</v>
      </c>
      <c r="C18" s="53">
        <v>361</v>
      </c>
      <c r="D18" s="53">
        <v>26</v>
      </c>
      <c r="E18" s="50">
        <v>0</v>
      </c>
      <c r="F18" s="221"/>
      <c r="G18" s="50">
        <v>26</v>
      </c>
      <c r="H18" s="50">
        <v>26</v>
      </c>
      <c r="I18" s="50">
        <v>26</v>
      </c>
      <c r="J18" s="50">
        <v>4</v>
      </c>
      <c r="K18" s="50">
        <v>2</v>
      </c>
      <c r="L18" s="50">
        <v>26</v>
      </c>
      <c r="M18" s="50">
        <v>26</v>
      </c>
      <c r="N18" s="50">
        <v>26</v>
      </c>
      <c r="O18" s="50">
        <v>26</v>
      </c>
      <c r="P18" s="50">
        <v>2</v>
      </c>
    </row>
    <row r="19" spans="1:16" ht="24">
      <c r="A19" s="52" t="s">
        <v>92</v>
      </c>
      <c r="B19" s="47" t="s">
        <v>23</v>
      </c>
      <c r="C19" s="53">
        <v>433</v>
      </c>
      <c r="D19" s="53">
        <v>34</v>
      </c>
      <c r="E19" s="50">
        <v>1</v>
      </c>
      <c r="F19" s="221" t="s">
        <v>93</v>
      </c>
      <c r="G19" s="50">
        <v>33</v>
      </c>
      <c r="H19" s="50">
        <v>29</v>
      </c>
      <c r="I19" s="50">
        <v>34</v>
      </c>
      <c r="J19" s="50">
        <v>0</v>
      </c>
      <c r="K19" s="50">
        <v>0</v>
      </c>
      <c r="L19" s="50">
        <v>33</v>
      </c>
      <c r="M19" s="50">
        <v>10</v>
      </c>
      <c r="N19" s="50">
        <v>34</v>
      </c>
      <c r="O19" s="50">
        <v>0</v>
      </c>
      <c r="P19" s="50">
        <v>0</v>
      </c>
    </row>
    <row r="20" spans="1:16" ht="24">
      <c r="A20" s="52" t="s">
        <v>94</v>
      </c>
      <c r="B20" s="47" t="s">
        <v>23</v>
      </c>
      <c r="C20" s="53">
        <v>324</v>
      </c>
      <c r="D20" s="53">
        <v>22</v>
      </c>
      <c r="E20" s="50">
        <v>6</v>
      </c>
      <c r="F20" s="221" t="s">
        <v>95</v>
      </c>
      <c r="G20" s="50">
        <v>16</v>
      </c>
      <c r="H20" s="50">
        <v>16</v>
      </c>
      <c r="I20" s="50">
        <v>16</v>
      </c>
      <c r="J20" s="50">
        <v>16</v>
      </c>
      <c r="K20" s="50">
        <v>3</v>
      </c>
      <c r="L20" s="50">
        <v>16</v>
      </c>
      <c r="M20" s="50">
        <v>3</v>
      </c>
      <c r="N20" s="50">
        <v>22</v>
      </c>
      <c r="O20" s="50">
        <v>22</v>
      </c>
      <c r="P20" s="50">
        <v>0</v>
      </c>
    </row>
    <row r="21" spans="1:16" ht="36">
      <c r="A21" s="52" t="s">
        <v>96</v>
      </c>
      <c r="B21" s="47" t="s">
        <v>23</v>
      </c>
      <c r="C21" s="53">
        <v>934</v>
      </c>
      <c r="D21" s="53">
        <v>50</v>
      </c>
      <c r="E21" s="50">
        <v>4</v>
      </c>
      <c r="F21" s="221" t="s">
        <v>97</v>
      </c>
      <c r="G21" s="50">
        <v>46</v>
      </c>
      <c r="H21" s="50">
        <v>46</v>
      </c>
      <c r="I21" s="50">
        <v>46</v>
      </c>
      <c r="J21" s="50">
        <v>44</v>
      </c>
      <c r="K21" s="50">
        <v>4</v>
      </c>
      <c r="L21" s="50">
        <v>46</v>
      </c>
      <c r="M21" s="50">
        <v>46</v>
      </c>
      <c r="N21" s="50">
        <v>46</v>
      </c>
      <c r="O21" s="50">
        <v>4</v>
      </c>
      <c r="P21" s="50">
        <v>1</v>
      </c>
    </row>
    <row r="22" spans="1:16" ht="36">
      <c r="A22" s="52" t="s">
        <v>98</v>
      </c>
      <c r="B22" s="47" t="s">
        <v>23</v>
      </c>
      <c r="C22" s="53">
        <v>381</v>
      </c>
      <c r="D22" s="53">
        <v>34</v>
      </c>
      <c r="E22" s="50">
        <v>8</v>
      </c>
      <c r="F22" s="221" t="s">
        <v>99</v>
      </c>
      <c r="G22" s="50">
        <v>26</v>
      </c>
      <c r="H22" s="50">
        <v>26</v>
      </c>
      <c r="I22" s="50">
        <v>26</v>
      </c>
      <c r="J22" s="50">
        <v>26</v>
      </c>
      <c r="K22" s="50">
        <v>4</v>
      </c>
      <c r="L22" s="50">
        <v>26</v>
      </c>
      <c r="M22" s="50">
        <v>8</v>
      </c>
      <c r="N22" s="50">
        <v>26</v>
      </c>
      <c r="O22" s="50">
        <v>8</v>
      </c>
      <c r="P22" s="50">
        <v>6</v>
      </c>
    </row>
    <row r="23" spans="1:16" ht="36">
      <c r="A23" s="58" t="s">
        <v>100</v>
      </c>
      <c r="B23" s="59" t="s">
        <v>23</v>
      </c>
      <c r="C23" s="60">
        <v>459</v>
      </c>
      <c r="D23" s="60">
        <v>54</v>
      </c>
      <c r="E23" s="50">
        <v>0</v>
      </c>
      <c r="F23" s="221">
        <v>0</v>
      </c>
      <c r="G23" s="50">
        <v>54</v>
      </c>
      <c r="H23" s="50">
        <v>54</v>
      </c>
      <c r="I23" s="50">
        <v>54</v>
      </c>
      <c r="J23" s="50">
        <v>54</v>
      </c>
      <c r="K23" s="50">
        <v>26</v>
      </c>
      <c r="L23" s="50">
        <v>8</v>
      </c>
      <c r="M23" s="50">
        <v>8</v>
      </c>
      <c r="N23" s="50">
        <v>8</v>
      </c>
      <c r="O23" s="50">
        <v>8</v>
      </c>
      <c r="P23" s="50">
        <v>8</v>
      </c>
    </row>
    <row r="24" spans="1:16" ht="24">
      <c r="A24" s="61" t="s">
        <v>101</v>
      </c>
      <c r="B24" s="62" t="s">
        <v>23</v>
      </c>
      <c r="C24" s="63">
        <v>576</v>
      </c>
      <c r="D24" s="63">
        <v>40</v>
      </c>
      <c r="E24" s="64">
        <v>2</v>
      </c>
      <c r="F24" s="224" t="s">
        <v>102</v>
      </c>
      <c r="G24" s="64">
        <v>38</v>
      </c>
      <c r="H24" s="64">
        <v>28</v>
      </c>
      <c r="I24" s="64">
        <v>38</v>
      </c>
      <c r="J24" s="64">
        <v>38</v>
      </c>
      <c r="K24" s="64">
        <v>9</v>
      </c>
      <c r="L24" s="64">
        <v>9</v>
      </c>
      <c r="M24" s="64">
        <v>38</v>
      </c>
      <c r="N24" s="64">
        <v>38</v>
      </c>
      <c r="O24" s="64">
        <v>4</v>
      </c>
      <c r="P24" s="64">
        <v>4</v>
      </c>
    </row>
    <row r="25" spans="1:16" ht="24">
      <c r="A25" s="52" t="s">
        <v>103</v>
      </c>
      <c r="B25" s="65" t="s">
        <v>23</v>
      </c>
      <c r="C25" s="53">
        <v>385</v>
      </c>
      <c r="D25" s="53">
        <v>13</v>
      </c>
      <c r="E25" s="50">
        <v>0</v>
      </c>
      <c r="F25" s="221">
        <v>0</v>
      </c>
      <c r="G25" s="50">
        <v>13</v>
      </c>
      <c r="H25" s="50">
        <v>13</v>
      </c>
      <c r="I25" s="50">
        <v>13</v>
      </c>
      <c r="J25" s="50">
        <v>13</v>
      </c>
      <c r="K25" s="50">
        <v>0</v>
      </c>
      <c r="L25" s="50">
        <v>0</v>
      </c>
      <c r="M25" s="50">
        <v>13</v>
      </c>
      <c r="N25" s="50">
        <v>13</v>
      </c>
      <c r="O25" s="50">
        <v>13</v>
      </c>
      <c r="P25" s="50">
        <v>0</v>
      </c>
    </row>
    <row r="26" spans="1:16" ht="36">
      <c r="A26" s="52" t="s">
        <v>104</v>
      </c>
      <c r="B26" s="47" t="s">
        <v>23</v>
      </c>
      <c r="C26" s="53">
        <v>513</v>
      </c>
      <c r="D26" s="53">
        <v>23</v>
      </c>
      <c r="E26" s="50">
        <v>0</v>
      </c>
      <c r="F26" s="221">
        <v>0</v>
      </c>
      <c r="G26" s="50">
        <v>23</v>
      </c>
      <c r="H26" s="50">
        <v>23</v>
      </c>
      <c r="I26" s="50">
        <v>23</v>
      </c>
      <c r="J26" s="50">
        <v>23</v>
      </c>
      <c r="K26" s="50">
        <v>23</v>
      </c>
      <c r="L26" s="50">
        <v>23</v>
      </c>
      <c r="M26" s="50">
        <v>23</v>
      </c>
      <c r="N26" s="50">
        <v>23</v>
      </c>
      <c r="O26" s="50">
        <v>23</v>
      </c>
      <c r="P26" s="50">
        <v>1</v>
      </c>
    </row>
    <row r="27" spans="1:16" ht="24">
      <c r="A27" s="52" t="s">
        <v>105</v>
      </c>
      <c r="B27" s="47" t="s">
        <v>23</v>
      </c>
      <c r="C27" s="53">
        <v>215</v>
      </c>
      <c r="D27" s="53">
        <v>10</v>
      </c>
      <c r="E27" s="50">
        <v>0</v>
      </c>
      <c r="F27" s="221">
        <v>0</v>
      </c>
      <c r="G27" s="50">
        <v>10</v>
      </c>
      <c r="H27" s="50">
        <v>10</v>
      </c>
      <c r="I27" s="50">
        <v>10</v>
      </c>
      <c r="J27" s="50">
        <v>10</v>
      </c>
      <c r="K27" s="50">
        <v>10</v>
      </c>
      <c r="L27" s="50">
        <v>10</v>
      </c>
      <c r="M27" s="50">
        <v>10</v>
      </c>
      <c r="N27" s="50">
        <v>10</v>
      </c>
      <c r="O27" s="50">
        <v>10</v>
      </c>
      <c r="P27" s="50">
        <v>0</v>
      </c>
    </row>
    <row r="28" spans="1:16" ht="36">
      <c r="A28" s="52" t="s">
        <v>106</v>
      </c>
      <c r="B28" s="47" t="s">
        <v>23</v>
      </c>
      <c r="C28" s="53">
        <v>175</v>
      </c>
      <c r="D28" s="53">
        <v>16</v>
      </c>
      <c r="E28" s="50">
        <v>0</v>
      </c>
      <c r="F28" s="221">
        <v>0</v>
      </c>
      <c r="G28" s="50">
        <v>16</v>
      </c>
      <c r="H28" s="50">
        <v>16</v>
      </c>
      <c r="I28" s="50">
        <v>16</v>
      </c>
      <c r="J28" s="50">
        <v>16</v>
      </c>
      <c r="K28" s="50">
        <v>16</v>
      </c>
      <c r="L28" s="50">
        <v>16</v>
      </c>
      <c r="M28" s="50">
        <v>16</v>
      </c>
      <c r="N28" s="50">
        <v>16</v>
      </c>
      <c r="O28" s="50">
        <v>16</v>
      </c>
      <c r="P28" s="50">
        <v>0</v>
      </c>
    </row>
    <row r="29" spans="1:16" ht="24">
      <c r="A29" s="52" t="s">
        <v>107</v>
      </c>
      <c r="B29" s="47" t="s">
        <v>23</v>
      </c>
      <c r="C29" s="53">
        <v>259</v>
      </c>
      <c r="D29" s="53">
        <v>12</v>
      </c>
      <c r="E29" s="50">
        <v>1</v>
      </c>
      <c r="F29" s="221" t="s">
        <v>108</v>
      </c>
      <c r="G29" s="50">
        <v>11</v>
      </c>
      <c r="H29" s="50">
        <v>2</v>
      </c>
      <c r="I29" s="50">
        <v>12</v>
      </c>
      <c r="J29" s="50">
        <v>11</v>
      </c>
      <c r="K29" s="50">
        <v>3</v>
      </c>
      <c r="L29" s="50">
        <v>11</v>
      </c>
      <c r="M29" s="50">
        <v>11</v>
      </c>
      <c r="N29" s="50">
        <v>11</v>
      </c>
      <c r="O29" s="50">
        <v>1</v>
      </c>
      <c r="P29" s="50">
        <v>0</v>
      </c>
    </row>
    <row r="30" spans="1:16" ht="36">
      <c r="A30" s="52" t="s">
        <v>109</v>
      </c>
      <c r="B30" s="47" t="s">
        <v>23</v>
      </c>
      <c r="C30" s="53">
        <v>590</v>
      </c>
      <c r="D30" s="53">
        <v>35</v>
      </c>
      <c r="E30" s="50">
        <v>1</v>
      </c>
      <c r="F30" s="225" t="s">
        <v>110</v>
      </c>
      <c r="G30" s="50">
        <v>34</v>
      </c>
      <c r="H30" s="50">
        <v>34</v>
      </c>
      <c r="I30" s="50">
        <v>34</v>
      </c>
      <c r="J30" s="50">
        <v>34</v>
      </c>
      <c r="K30" s="50">
        <v>6</v>
      </c>
      <c r="L30" s="50">
        <v>34</v>
      </c>
      <c r="M30" s="50">
        <v>6</v>
      </c>
      <c r="N30" s="50">
        <v>34</v>
      </c>
      <c r="O30" s="50">
        <v>34</v>
      </c>
      <c r="P30" s="50">
        <v>0</v>
      </c>
    </row>
    <row r="31" spans="1:16" s="66" customFormat="1" ht="36">
      <c r="A31" s="55" t="s">
        <v>111</v>
      </c>
      <c r="B31" s="47" t="s">
        <v>23</v>
      </c>
      <c r="C31" s="56">
        <v>235</v>
      </c>
      <c r="D31" s="56">
        <v>20</v>
      </c>
      <c r="E31" s="57">
        <v>1</v>
      </c>
      <c r="F31" s="222" t="s">
        <v>112</v>
      </c>
      <c r="G31" s="57">
        <v>19</v>
      </c>
      <c r="H31" s="57">
        <v>19</v>
      </c>
      <c r="I31" s="57">
        <v>19</v>
      </c>
      <c r="J31" s="57">
        <v>19</v>
      </c>
      <c r="K31" s="57">
        <v>3</v>
      </c>
      <c r="L31" s="57">
        <v>19</v>
      </c>
      <c r="M31" s="57">
        <v>3</v>
      </c>
      <c r="N31" s="57">
        <v>19</v>
      </c>
      <c r="O31" s="57">
        <v>19</v>
      </c>
      <c r="P31" s="57">
        <v>1</v>
      </c>
    </row>
    <row r="32" spans="1:16" ht="36">
      <c r="A32" s="67" t="s">
        <v>113</v>
      </c>
      <c r="B32" s="68" t="s">
        <v>23</v>
      </c>
      <c r="C32" s="69">
        <v>445</v>
      </c>
      <c r="D32" s="69">
        <v>31</v>
      </c>
      <c r="E32" s="70">
        <v>4</v>
      </c>
      <c r="F32" s="226" t="s">
        <v>114</v>
      </c>
      <c r="G32" s="71">
        <v>27</v>
      </c>
      <c r="H32" s="71">
        <v>27</v>
      </c>
      <c r="I32" s="71">
        <v>27</v>
      </c>
      <c r="J32" s="71">
        <v>27</v>
      </c>
      <c r="K32" s="71">
        <v>1</v>
      </c>
      <c r="L32" s="71">
        <v>27</v>
      </c>
      <c r="M32" s="71">
        <v>27</v>
      </c>
      <c r="N32" s="71">
        <v>27</v>
      </c>
      <c r="O32" s="71">
        <v>27</v>
      </c>
      <c r="P32" s="71">
        <v>0</v>
      </c>
    </row>
    <row r="33" spans="1:16" s="66" customFormat="1" ht="36">
      <c r="A33" s="55" t="s">
        <v>115</v>
      </c>
      <c r="B33" s="47" t="s">
        <v>23</v>
      </c>
      <c r="C33" s="56">
        <v>600</v>
      </c>
      <c r="D33" s="56">
        <v>39</v>
      </c>
      <c r="E33" s="57">
        <v>0</v>
      </c>
      <c r="F33" s="222">
        <v>0</v>
      </c>
      <c r="G33" s="57">
        <v>39</v>
      </c>
      <c r="H33" s="57">
        <v>35</v>
      </c>
      <c r="I33" s="57">
        <v>39</v>
      </c>
      <c r="J33" s="57">
        <v>39</v>
      </c>
      <c r="K33" s="57">
        <v>0</v>
      </c>
      <c r="L33" s="57">
        <v>39</v>
      </c>
      <c r="M33" s="57">
        <v>12</v>
      </c>
      <c r="N33" s="57">
        <v>39</v>
      </c>
      <c r="O33" s="57">
        <v>14</v>
      </c>
      <c r="P33" s="57">
        <v>0</v>
      </c>
    </row>
    <row r="34" spans="1:16" ht="47.25" customHeight="1">
      <c r="A34" s="52" t="s">
        <v>116</v>
      </c>
      <c r="B34" s="47" t="s">
        <v>23</v>
      </c>
      <c r="C34" s="53">
        <v>373</v>
      </c>
      <c r="D34" s="53">
        <v>24</v>
      </c>
      <c r="E34" s="50">
        <v>2</v>
      </c>
      <c r="F34" s="221" t="s">
        <v>117</v>
      </c>
      <c r="G34" s="50">
        <v>22</v>
      </c>
      <c r="H34" s="50">
        <v>22</v>
      </c>
      <c r="I34" s="50">
        <v>22</v>
      </c>
      <c r="J34" s="50">
        <v>0</v>
      </c>
      <c r="K34" s="50">
        <v>0</v>
      </c>
      <c r="L34" s="50">
        <v>22</v>
      </c>
      <c r="M34" s="50">
        <v>3</v>
      </c>
      <c r="N34" s="50">
        <v>22</v>
      </c>
      <c r="O34" s="50">
        <v>0</v>
      </c>
      <c r="P34" s="50">
        <v>0</v>
      </c>
    </row>
    <row r="35" spans="1:16" ht="36">
      <c r="A35" s="52" t="s">
        <v>118</v>
      </c>
      <c r="B35" s="47" t="s">
        <v>23</v>
      </c>
      <c r="C35" s="53">
        <v>721</v>
      </c>
      <c r="D35" s="53">
        <v>14</v>
      </c>
      <c r="E35" s="50">
        <v>1</v>
      </c>
      <c r="F35" s="221" t="s">
        <v>119</v>
      </c>
      <c r="G35" s="50">
        <v>14</v>
      </c>
      <c r="H35" s="50">
        <v>13</v>
      </c>
      <c r="I35" s="50">
        <v>13</v>
      </c>
      <c r="J35" s="50">
        <v>13</v>
      </c>
      <c r="K35" s="50">
        <v>5</v>
      </c>
      <c r="L35" s="50">
        <v>13</v>
      </c>
      <c r="M35" s="50">
        <v>13</v>
      </c>
      <c r="N35" s="50">
        <v>13</v>
      </c>
      <c r="O35" s="50">
        <v>6</v>
      </c>
      <c r="P35" s="50">
        <v>0</v>
      </c>
    </row>
    <row r="36" spans="1:16" ht="36">
      <c r="A36" s="52" t="s">
        <v>120</v>
      </c>
      <c r="B36" s="47" t="s">
        <v>23</v>
      </c>
      <c r="C36" s="53">
        <v>335</v>
      </c>
      <c r="D36" s="53">
        <v>24</v>
      </c>
      <c r="E36" s="50">
        <v>1</v>
      </c>
      <c r="F36" s="221" t="s">
        <v>121</v>
      </c>
      <c r="G36" s="50">
        <v>23</v>
      </c>
      <c r="H36" s="50">
        <v>23</v>
      </c>
      <c r="I36" s="50">
        <v>23</v>
      </c>
      <c r="J36" s="50">
        <v>23</v>
      </c>
      <c r="K36" s="50">
        <v>5</v>
      </c>
      <c r="L36" s="50">
        <v>23</v>
      </c>
      <c r="M36" s="50">
        <v>23</v>
      </c>
      <c r="N36" s="50">
        <v>23</v>
      </c>
      <c r="O36" s="50">
        <v>23</v>
      </c>
      <c r="P36" s="50">
        <v>5</v>
      </c>
    </row>
    <row r="37" spans="1:16" ht="24">
      <c r="A37" s="52" t="s">
        <v>122</v>
      </c>
      <c r="B37" s="47" t="s">
        <v>23</v>
      </c>
      <c r="C37" s="53">
        <v>655</v>
      </c>
      <c r="D37" s="53">
        <v>42</v>
      </c>
      <c r="E37" s="50">
        <v>2</v>
      </c>
      <c r="F37" s="221" t="s">
        <v>123</v>
      </c>
      <c r="G37" s="50">
        <v>40</v>
      </c>
      <c r="H37" s="50">
        <v>40</v>
      </c>
      <c r="I37" s="50">
        <v>40</v>
      </c>
      <c r="J37" s="50">
        <v>40</v>
      </c>
      <c r="K37" s="50">
        <v>4</v>
      </c>
      <c r="L37" s="50">
        <v>4</v>
      </c>
      <c r="M37" s="50">
        <v>4</v>
      </c>
      <c r="N37" s="50">
        <v>40</v>
      </c>
      <c r="O37" s="50">
        <v>23</v>
      </c>
      <c r="P37" s="50">
        <v>0</v>
      </c>
    </row>
    <row r="38" spans="1:16" ht="36">
      <c r="A38" s="52" t="s">
        <v>124</v>
      </c>
      <c r="B38" s="47" t="s">
        <v>23</v>
      </c>
      <c r="C38" s="53">
        <v>773</v>
      </c>
      <c r="D38" s="53">
        <v>38</v>
      </c>
      <c r="E38" s="50">
        <v>1</v>
      </c>
      <c r="F38" s="221" t="s">
        <v>125</v>
      </c>
      <c r="G38" s="50">
        <v>37</v>
      </c>
      <c r="H38" s="50">
        <v>37</v>
      </c>
      <c r="I38" s="50">
        <v>37</v>
      </c>
      <c r="J38" s="50">
        <v>37</v>
      </c>
      <c r="K38" s="50">
        <v>21</v>
      </c>
      <c r="L38" s="50">
        <v>21</v>
      </c>
      <c r="M38" s="50">
        <v>21</v>
      </c>
      <c r="N38" s="50">
        <v>21</v>
      </c>
      <c r="O38" s="50">
        <v>18</v>
      </c>
      <c r="P38" s="50">
        <v>4</v>
      </c>
    </row>
    <row r="39" spans="1:16" ht="36">
      <c r="A39" s="52" t="s">
        <v>126</v>
      </c>
      <c r="B39" s="47" t="s">
        <v>23</v>
      </c>
      <c r="C39" s="53">
        <v>439</v>
      </c>
      <c r="D39" s="53">
        <v>24</v>
      </c>
      <c r="E39" s="50">
        <v>1</v>
      </c>
      <c r="F39" s="221" t="s">
        <v>127</v>
      </c>
      <c r="G39" s="50">
        <v>23</v>
      </c>
      <c r="H39" s="50">
        <v>23</v>
      </c>
      <c r="I39" s="50">
        <v>23</v>
      </c>
      <c r="J39" s="50">
        <v>23</v>
      </c>
      <c r="K39" s="50">
        <v>1</v>
      </c>
      <c r="L39" s="50">
        <v>23</v>
      </c>
      <c r="M39" s="50">
        <v>23</v>
      </c>
      <c r="N39" s="50">
        <v>23</v>
      </c>
      <c r="O39" s="50">
        <v>23</v>
      </c>
      <c r="P39" s="50">
        <v>1</v>
      </c>
    </row>
    <row r="40" spans="1:16" ht="24">
      <c r="A40" s="52" t="s">
        <v>128</v>
      </c>
      <c r="B40" s="47" t="s">
        <v>23</v>
      </c>
      <c r="C40" s="53">
        <v>545</v>
      </c>
      <c r="D40" s="53">
        <v>34</v>
      </c>
      <c r="E40" s="50">
        <v>2</v>
      </c>
      <c r="F40" s="221" t="s">
        <v>129</v>
      </c>
      <c r="G40" s="50">
        <v>32</v>
      </c>
      <c r="H40" s="50">
        <v>32</v>
      </c>
      <c r="I40" s="50">
        <v>32</v>
      </c>
      <c r="J40" s="50">
        <v>32</v>
      </c>
      <c r="K40" s="50">
        <v>0</v>
      </c>
      <c r="L40" s="50">
        <v>32</v>
      </c>
      <c r="M40" s="50">
        <v>32</v>
      </c>
      <c r="N40" s="50">
        <v>32</v>
      </c>
      <c r="O40" s="50">
        <v>25</v>
      </c>
      <c r="P40" s="50">
        <v>0</v>
      </c>
    </row>
    <row r="41" spans="1:16" ht="24">
      <c r="A41" s="52" t="s">
        <v>130</v>
      </c>
      <c r="B41" s="47" t="s">
        <v>23</v>
      </c>
      <c r="C41" s="53">
        <v>627</v>
      </c>
      <c r="D41" s="53">
        <v>43</v>
      </c>
      <c r="E41" s="50">
        <v>7</v>
      </c>
      <c r="F41" s="221" t="s">
        <v>131</v>
      </c>
      <c r="G41" s="50">
        <v>37</v>
      </c>
      <c r="H41" s="50">
        <v>37</v>
      </c>
      <c r="I41" s="50">
        <v>37</v>
      </c>
      <c r="J41" s="50">
        <v>24</v>
      </c>
      <c r="K41" s="50">
        <v>4</v>
      </c>
      <c r="L41" s="50">
        <v>24</v>
      </c>
      <c r="M41" s="50">
        <v>24</v>
      </c>
      <c r="N41" s="50">
        <v>24</v>
      </c>
      <c r="O41" s="50">
        <v>24</v>
      </c>
      <c r="P41" s="50">
        <v>4</v>
      </c>
    </row>
    <row r="42" spans="1:16" ht="24">
      <c r="A42" s="52" t="s">
        <v>132</v>
      </c>
      <c r="B42" s="47" t="s">
        <v>23</v>
      </c>
      <c r="C42" s="53">
        <v>998</v>
      </c>
      <c r="D42" s="53">
        <v>44</v>
      </c>
      <c r="E42" s="50">
        <v>2</v>
      </c>
      <c r="F42" s="221" t="s">
        <v>133</v>
      </c>
      <c r="G42" s="50">
        <v>42</v>
      </c>
      <c r="H42" s="50">
        <v>42</v>
      </c>
      <c r="I42" s="50">
        <v>42</v>
      </c>
      <c r="J42" s="50">
        <v>42</v>
      </c>
      <c r="K42" s="50">
        <v>2</v>
      </c>
      <c r="L42" s="50">
        <v>42</v>
      </c>
      <c r="M42" s="50">
        <v>42</v>
      </c>
      <c r="N42" s="50">
        <v>42</v>
      </c>
      <c r="O42" s="50">
        <v>31</v>
      </c>
      <c r="P42" s="50">
        <v>2</v>
      </c>
    </row>
    <row r="43" spans="1:16" ht="24">
      <c r="A43" s="52" t="s">
        <v>134</v>
      </c>
      <c r="B43" s="47" t="s">
        <v>23</v>
      </c>
      <c r="C43" s="53">
        <v>875</v>
      </c>
      <c r="D43" s="53">
        <v>46</v>
      </c>
      <c r="E43" s="50">
        <v>0</v>
      </c>
      <c r="F43" s="221">
        <v>0</v>
      </c>
      <c r="G43" s="50">
        <v>46</v>
      </c>
      <c r="H43" s="50">
        <v>46</v>
      </c>
      <c r="I43" s="50">
        <v>46</v>
      </c>
      <c r="J43" s="50">
        <v>46</v>
      </c>
      <c r="K43" s="50">
        <v>0</v>
      </c>
      <c r="L43" s="50">
        <v>46</v>
      </c>
      <c r="M43" s="50">
        <v>46</v>
      </c>
      <c r="N43" s="50">
        <v>46</v>
      </c>
      <c r="O43" s="50">
        <v>46</v>
      </c>
      <c r="P43" s="50">
        <v>0</v>
      </c>
    </row>
    <row r="44" spans="1:16" ht="36">
      <c r="A44" s="72" t="s">
        <v>135</v>
      </c>
      <c r="B44" s="73" t="s">
        <v>23</v>
      </c>
      <c r="C44" s="74">
        <v>610</v>
      </c>
      <c r="D44" s="74">
        <v>48</v>
      </c>
      <c r="E44" s="75">
        <v>3</v>
      </c>
      <c r="F44" s="227" t="s">
        <v>136</v>
      </c>
      <c r="G44" s="75">
        <v>45</v>
      </c>
      <c r="H44" s="75">
        <v>45</v>
      </c>
      <c r="I44" s="75">
        <v>45</v>
      </c>
      <c r="J44" s="75">
        <v>26</v>
      </c>
      <c r="K44" s="75">
        <v>26</v>
      </c>
      <c r="L44" s="75">
        <v>39</v>
      </c>
      <c r="M44" s="75">
        <v>22</v>
      </c>
      <c r="N44" s="75">
        <v>45</v>
      </c>
      <c r="O44" s="75">
        <v>19</v>
      </c>
      <c r="P44" s="75">
        <v>0</v>
      </c>
    </row>
    <row r="45" spans="1:16" ht="36">
      <c r="A45" s="52" t="s">
        <v>137</v>
      </c>
      <c r="B45" s="47" t="s">
        <v>23</v>
      </c>
      <c r="C45" s="53">
        <v>487</v>
      </c>
      <c r="D45" s="53">
        <v>8</v>
      </c>
      <c r="E45" s="50">
        <v>0</v>
      </c>
      <c r="G45" s="50">
        <v>8</v>
      </c>
      <c r="H45" s="50">
        <v>8</v>
      </c>
      <c r="I45" s="50">
        <v>8</v>
      </c>
      <c r="J45" s="50">
        <v>8</v>
      </c>
      <c r="K45" s="50">
        <v>0</v>
      </c>
      <c r="L45" s="50">
        <v>8</v>
      </c>
      <c r="M45" s="50">
        <v>8</v>
      </c>
      <c r="N45" s="50">
        <v>8</v>
      </c>
      <c r="O45" s="50">
        <v>8</v>
      </c>
      <c r="P45" s="50">
        <v>0</v>
      </c>
    </row>
    <row r="46" spans="1:16" ht="36">
      <c r="A46" s="55" t="s">
        <v>138</v>
      </c>
      <c r="B46" s="47" t="s">
        <v>23</v>
      </c>
      <c r="C46" s="56">
        <v>163</v>
      </c>
      <c r="D46" s="56">
        <v>8</v>
      </c>
      <c r="E46" s="57">
        <v>0</v>
      </c>
      <c r="F46" s="222">
        <v>0</v>
      </c>
      <c r="G46" s="57">
        <v>8</v>
      </c>
      <c r="H46" s="57">
        <v>8</v>
      </c>
      <c r="I46" s="57">
        <v>8</v>
      </c>
      <c r="J46" s="57">
        <v>6</v>
      </c>
      <c r="K46" s="57">
        <v>0</v>
      </c>
      <c r="L46" s="57">
        <v>6</v>
      </c>
      <c r="M46" s="57">
        <v>6</v>
      </c>
      <c r="N46" s="57">
        <v>8</v>
      </c>
      <c r="O46" s="57">
        <v>6</v>
      </c>
      <c r="P46" s="57">
        <v>0</v>
      </c>
    </row>
    <row r="47" spans="1:16" ht="24">
      <c r="A47" s="55" t="s">
        <v>139</v>
      </c>
      <c r="B47" s="47" t="s">
        <v>23</v>
      </c>
      <c r="C47" s="56">
        <v>265</v>
      </c>
      <c r="D47" s="56">
        <v>1</v>
      </c>
      <c r="E47" s="57">
        <v>0</v>
      </c>
      <c r="F47" s="222">
        <v>0</v>
      </c>
      <c r="G47" s="57">
        <v>1</v>
      </c>
      <c r="H47" s="57">
        <v>1</v>
      </c>
      <c r="I47" s="57">
        <v>1</v>
      </c>
      <c r="J47" s="57">
        <v>1</v>
      </c>
      <c r="K47" s="57">
        <v>0</v>
      </c>
      <c r="L47" s="57">
        <v>1</v>
      </c>
      <c r="M47" s="57">
        <v>1</v>
      </c>
      <c r="N47" s="57">
        <v>1</v>
      </c>
      <c r="O47" s="57">
        <v>1</v>
      </c>
      <c r="P47" s="57">
        <v>0</v>
      </c>
    </row>
    <row r="48" spans="1:16" s="66" customFormat="1" ht="36">
      <c r="A48" s="55" t="s">
        <v>140</v>
      </c>
      <c r="B48" s="47" t="s">
        <v>23</v>
      </c>
      <c r="C48" s="56">
        <v>75</v>
      </c>
      <c r="D48" s="56">
        <v>6</v>
      </c>
      <c r="E48" s="57">
        <v>0</v>
      </c>
      <c r="F48" s="222">
        <v>0</v>
      </c>
      <c r="G48" s="57">
        <v>6</v>
      </c>
      <c r="H48" s="57">
        <v>5</v>
      </c>
      <c r="I48" s="57">
        <v>5</v>
      </c>
      <c r="J48" s="57">
        <v>0</v>
      </c>
      <c r="K48" s="57">
        <v>0</v>
      </c>
      <c r="L48" s="57">
        <v>0</v>
      </c>
      <c r="M48" s="57">
        <v>0</v>
      </c>
      <c r="N48" s="57">
        <v>5</v>
      </c>
      <c r="O48" s="57">
        <v>2</v>
      </c>
      <c r="P48" s="57">
        <v>0</v>
      </c>
    </row>
    <row r="49" spans="1:16" s="66" customFormat="1" ht="24">
      <c r="A49" s="55" t="s">
        <v>141</v>
      </c>
      <c r="B49" s="47" t="s">
        <v>23</v>
      </c>
      <c r="C49" s="56">
        <v>70</v>
      </c>
      <c r="D49" s="56">
        <v>5</v>
      </c>
      <c r="E49" s="57">
        <v>0</v>
      </c>
      <c r="F49" s="222">
        <v>0</v>
      </c>
      <c r="G49" s="57">
        <v>5</v>
      </c>
      <c r="H49" s="57">
        <v>5</v>
      </c>
      <c r="I49" s="57">
        <v>5</v>
      </c>
      <c r="J49" s="57">
        <v>5</v>
      </c>
      <c r="K49" s="57">
        <v>1</v>
      </c>
      <c r="L49" s="57">
        <v>5</v>
      </c>
      <c r="M49" s="57">
        <v>4</v>
      </c>
      <c r="N49" s="57">
        <v>5</v>
      </c>
      <c r="O49" s="57" t="s">
        <v>142</v>
      </c>
      <c r="P49" s="57">
        <v>0</v>
      </c>
    </row>
    <row r="50" spans="1:16" ht="24">
      <c r="A50" s="52" t="s">
        <v>143</v>
      </c>
      <c r="B50" s="47" t="s">
        <v>23</v>
      </c>
      <c r="C50" s="53">
        <v>187</v>
      </c>
      <c r="D50" s="53">
        <v>13</v>
      </c>
      <c r="E50" s="50">
        <v>2</v>
      </c>
      <c r="F50" s="221" t="s">
        <v>144</v>
      </c>
      <c r="G50" s="50">
        <v>11</v>
      </c>
      <c r="H50" s="50">
        <v>11</v>
      </c>
      <c r="I50" s="50">
        <v>11</v>
      </c>
      <c r="J50" s="50">
        <v>11</v>
      </c>
      <c r="K50" s="50">
        <v>2</v>
      </c>
      <c r="L50" s="50">
        <v>11</v>
      </c>
      <c r="M50" s="50">
        <v>2</v>
      </c>
      <c r="N50" s="50">
        <v>11</v>
      </c>
      <c r="O50" s="50">
        <v>2</v>
      </c>
      <c r="P50" s="50">
        <v>1</v>
      </c>
    </row>
    <row r="51" spans="1:16" s="66" customFormat="1" ht="24">
      <c r="A51" s="55" t="s">
        <v>145</v>
      </c>
      <c r="B51" s="47" t="s">
        <v>23</v>
      </c>
      <c r="C51" s="56">
        <v>150</v>
      </c>
      <c r="D51" s="56">
        <v>15</v>
      </c>
      <c r="E51" s="57">
        <v>1</v>
      </c>
      <c r="F51" s="222" t="s">
        <v>146</v>
      </c>
      <c r="G51" s="57">
        <v>14</v>
      </c>
      <c r="H51" s="57">
        <v>14</v>
      </c>
      <c r="I51" s="57">
        <v>14</v>
      </c>
      <c r="J51" s="57">
        <v>14</v>
      </c>
      <c r="K51" s="57">
        <v>0</v>
      </c>
      <c r="L51" s="57">
        <v>14</v>
      </c>
      <c r="M51" s="57">
        <v>14</v>
      </c>
      <c r="N51" s="57">
        <v>14</v>
      </c>
      <c r="O51" s="57">
        <v>12</v>
      </c>
      <c r="P51" s="57">
        <v>0</v>
      </c>
    </row>
    <row r="52" spans="1:16" ht="24">
      <c r="A52" s="52" t="s">
        <v>147</v>
      </c>
      <c r="B52" s="47" t="s">
        <v>23</v>
      </c>
      <c r="C52" s="53">
        <v>145</v>
      </c>
      <c r="D52" s="53">
        <v>21</v>
      </c>
      <c r="E52" s="50">
        <v>10</v>
      </c>
      <c r="F52" s="221" t="s">
        <v>148</v>
      </c>
      <c r="G52" s="50">
        <v>11</v>
      </c>
      <c r="H52" s="50">
        <v>7</v>
      </c>
      <c r="I52" s="50">
        <v>11</v>
      </c>
      <c r="J52" s="50">
        <v>0</v>
      </c>
      <c r="K52" s="50">
        <v>0</v>
      </c>
      <c r="L52" s="50">
        <v>0</v>
      </c>
      <c r="M52" s="50">
        <v>0</v>
      </c>
      <c r="N52" s="50">
        <v>11</v>
      </c>
      <c r="O52" s="50">
        <v>5</v>
      </c>
      <c r="P52" s="50">
        <v>0</v>
      </c>
    </row>
    <row r="53" spans="1:16" s="66" customFormat="1" ht="24">
      <c r="A53" s="55" t="s">
        <v>149</v>
      </c>
      <c r="B53" s="47" t="s">
        <v>23</v>
      </c>
      <c r="C53" s="56">
        <v>275</v>
      </c>
      <c r="D53" s="56">
        <v>5</v>
      </c>
      <c r="E53" s="57">
        <v>0</v>
      </c>
      <c r="F53" s="222">
        <v>0</v>
      </c>
      <c r="G53" s="57">
        <v>5</v>
      </c>
      <c r="H53" s="57">
        <v>5</v>
      </c>
      <c r="I53" s="57">
        <v>5</v>
      </c>
      <c r="J53" s="57">
        <v>5</v>
      </c>
      <c r="K53" s="57">
        <v>0</v>
      </c>
      <c r="L53" s="57">
        <v>5</v>
      </c>
      <c r="M53" s="57">
        <v>0</v>
      </c>
      <c r="N53" s="57">
        <v>5</v>
      </c>
      <c r="O53" s="57">
        <v>3</v>
      </c>
      <c r="P53" s="57">
        <v>0</v>
      </c>
    </row>
    <row r="54" spans="1:16" ht="24">
      <c r="A54" s="55" t="s">
        <v>150</v>
      </c>
      <c r="B54" s="47" t="s">
        <v>23</v>
      </c>
      <c r="C54" s="56">
        <v>487</v>
      </c>
      <c r="D54" s="56">
        <v>13</v>
      </c>
      <c r="E54" s="57">
        <v>1</v>
      </c>
      <c r="F54" s="222" t="s">
        <v>151</v>
      </c>
      <c r="G54" s="57">
        <v>12</v>
      </c>
      <c r="H54" s="57">
        <v>12</v>
      </c>
      <c r="I54" s="57">
        <v>12</v>
      </c>
      <c r="J54" s="57">
        <v>7</v>
      </c>
      <c r="K54" s="57">
        <v>0</v>
      </c>
      <c r="L54" s="57">
        <v>12</v>
      </c>
      <c r="M54" s="57">
        <v>7</v>
      </c>
      <c r="N54" s="57">
        <v>12</v>
      </c>
      <c r="O54" s="57">
        <v>12</v>
      </c>
      <c r="P54" s="57">
        <v>0</v>
      </c>
    </row>
    <row r="55" spans="1:16" s="218" customFormat="1" ht="24">
      <c r="A55" s="219" t="s">
        <v>152</v>
      </c>
      <c r="B55" s="150" t="s">
        <v>23</v>
      </c>
      <c r="C55" s="216">
        <v>60</v>
      </c>
      <c r="D55" s="216">
        <v>4</v>
      </c>
      <c r="E55" s="217">
        <v>0</v>
      </c>
      <c r="F55" s="223" t="s">
        <v>75</v>
      </c>
      <c r="G55" s="217">
        <v>4</v>
      </c>
      <c r="H55" s="217">
        <v>4</v>
      </c>
      <c r="I55" s="217">
        <v>4</v>
      </c>
      <c r="J55" s="217">
        <v>4</v>
      </c>
      <c r="K55" s="217">
        <v>0</v>
      </c>
      <c r="L55" s="217">
        <v>4</v>
      </c>
      <c r="M55" s="217">
        <v>4</v>
      </c>
      <c r="N55" s="217">
        <v>4</v>
      </c>
      <c r="O55" s="217">
        <v>4</v>
      </c>
      <c r="P55" s="217">
        <v>0</v>
      </c>
    </row>
    <row r="56" spans="1:16" ht="24">
      <c r="A56" s="55" t="s">
        <v>153</v>
      </c>
      <c r="B56" s="47" t="s">
        <v>23</v>
      </c>
      <c r="C56" s="56">
        <v>116</v>
      </c>
      <c r="D56" s="56">
        <v>8</v>
      </c>
      <c r="E56" s="57"/>
      <c r="F56" s="222"/>
      <c r="G56" s="57">
        <v>8</v>
      </c>
      <c r="H56" s="57">
        <v>8</v>
      </c>
      <c r="I56" s="57">
        <v>8</v>
      </c>
      <c r="J56" s="57">
        <v>8</v>
      </c>
      <c r="K56" s="57">
        <v>8</v>
      </c>
      <c r="L56" s="57">
        <v>0</v>
      </c>
      <c r="M56" s="57">
        <v>2</v>
      </c>
      <c r="N56" s="57">
        <v>6</v>
      </c>
      <c r="O56" s="57">
        <v>6</v>
      </c>
      <c r="P56" s="57">
        <v>0</v>
      </c>
    </row>
    <row r="57" spans="1:16" ht="24">
      <c r="A57" s="55" t="s">
        <v>154</v>
      </c>
      <c r="B57" s="47" t="s">
        <v>23</v>
      </c>
      <c r="C57" s="56">
        <v>360</v>
      </c>
      <c r="D57" s="56">
        <v>16</v>
      </c>
      <c r="E57" s="57">
        <v>0</v>
      </c>
      <c r="F57" s="222" t="s">
        <v>75</v>
      </c>
      <c r="G57" s="57">
        <v>16</v>
      </c>
      <c r="H57" s="57">
        <v>16</v>
      </c>
      <c r="I57" s="57">
        <v>16</v>
      </c>
      <c r="J57" s="57">
        <v>6</v>
      </c>
      <c r="K57" s="57">
        <v>4</v>
      </c>
      <c r="L57" s="57">
        <v>0</v>
      </c>
      <c r="M57" s="57">
        <v>3</v>
      </c>
      <c r="N57" s="57">
        <v>16</v>
      </c>
      <c r="O57" s="57">
        <v>10</v>
      </c>
      <c r="P57" s="57">
        <v>6</v>
      </c>
    </row>
    <row r="58" spans="1:16">
      <c r="A58" s="55"/>
      <c r="B58" s="47"/>
      <c r="C58" s="56"/>
      <c r="D58" s="56"/>
      <c r="E58" s="57"/>
      <c r="F58" s="222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1:16">
      <c r="A59" s="55"/>
      <c r="B59" s="47"/>
      <c r="C59" s="56"/>
      <c r="D59" s="56"/>
      <c r="E59" s="57"/>
      <c r="F59" s="222"/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1:16">
      <c r="A60" s="76"/>
      <c r="B60" s="47"/>
      <c r="C60" s="77"/>
      <c r="D60" s="77"/>
      <c r="E60" s="50"/>
      <c r="F60" s="221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ht="24">
      <c r="A61" s="78" t="s">
        <v>155</v>
      </c>
      <c r="B61" s="79" t="s">
        <v>23</v>
      </c>
      <c r="C61" s="80">
        <v>174</v>
      </c>
      <c r="D61" s="80">
        <v>9</v>
      </c>
      <c r="E61" s="81"/>
      <c r="F61" s="229"/>
      <c r="G61" s="81"/>
      <c r="H61" s="81"/>
      <c r="I61" s="81"/>
      <c r="J61" s="81"/>
      <c r="K61" s="81"/>
      <c r="L61" s="81"/>
      <c r="M61" s="81"/>
      <c r="N61" s="81"/>
      <c r="O61" s="81"/>
      <c r="P61" s="81"/>
    </row>
    <row r="62" spans="1:16" ht="24">
      <c r="A62" s="78" t="s">
        <v>156</v>
      </c>
      <c r="B62" s="79" t="s">
        <v>23</v>
      </c>
      <c r="C62" s="80">
        <v>145</v>
      </c>
      <c r="D62" s="80">
        <v>6</v>
      </c>
      <c r="E62" s="81"/>
      <c r="F62" s="229"/>
      <c r="G62" s="81"/>
      <c r="H62" s="81"/>
      <c r="I62" s="81"/>
      <c r="J62" s="81"/>
      <c r="K62" s="81"/>
      <c r="L62" s="81"/>
      <c r="M62" s="81"/>
      <c r="N62" s="81"/>
      <c r="O62" s="81"/>
      <c r="P62" s="81"/>
    </row>
    <row r="63" spans="1:16" ht="24">
      <c r="A63" s="78" t="s">
        <v>157</v>
      </c>
      <c r="B63" s="79" t="s">
        <v>23</v>
      </c>
      <c r="C63" s="80">
        <v>135</v>
      </c>
      <c r="D63" s="80">
        <v>6</v>
      </c>
      <c r="E63" s="81"/>
      <c r="F63" s="229"/>
      <c r="G63" s="81"/>
      <c r="H63" s="81"/>
      <c r="I63" s="81"/>
      <c r="J63" s="81"/>
      <c r="K63" s="81"/>
      <c r="L63" s="81"/>
      <c r="M63" s="81"/>
      <c r="N63" s="81"/>
      <c r="O63" s="81"/>
      <c r="P63" s="81"/>
    </row>
    <row r="64" spans="1:16" ht="36">
      <c r="A64" s="78" t="s">
        <v>158</v>
      </c>
      <c r="B64" s="79" t="s">
        <v>23</v>
      </c>
      <c r="C64" s="80">
        <v>196</v>
      </c>
      <c r="D64" s="80">
        <v>5</v>
      </c>
      <c r="E64" s="81"/>
      <c r="F64" s="229"/>
      <c r="G64" s="81"/>
      <c r="H64" s="81"/>
      <c r="I64" s="81"/>
      <c r="J64" s="81"/>
      <c r="K64" s="81"/>
      <c r="L64" s="81"/>
      <c r="M64" s="81"/>
      <c r="N64" s="81"/>
      <c r="O64" s="81"/>
      <c r="P64" s="81"/>
    </row>
    <row r="65" spans="1:16" ht="36">
      <c r="A65" s="78" t="s">
        <v>159</v>
      </c>
      <c r="B65" s="79" t="s">
        <v>23</v>
      </c>
      <c r="C65" s="80">
        <v>123</v>
      </c>
      <c r="D65" s="80">
        <v>6</v>
      </c>
      <c r="E65" s="81"/>
      <c r="F65" s="229"/>
      <c r="G65" s="81"/>
      <c r="H65" s="81"/>
      <c r="I65" s="81"/>
      <c r="J65" s="81"/>
      <c r="K65" s="81"/>
      <c r="L65" s="81"/>
      <c r="M65" s="81"/>
      <c r="N65" s="81"/>
      <c r="O65" s="81"/>
      <c r="P65" s="81"/>
    </row>
    <row r="66" spans="1:16" ht="24">
      <c r="A66" s="78" t="s">
        <v>160</v>
      </c>
      <c r="B66" s="79" t="s">
        <v>23</v>
      </c>
      <c r="C66" s="80">
        <v>1092</v>
      </c>
      <c r="D66" s="80">
        <v>28</v>
      </c>
      <c r="E66" s="81"/>
      <c r="F66" s="229"/>
      <c r="G66" s="81"/>
      <c r="H66" s="81"/>
      <c r="I66" s="81"/>
      <c r="J66" s="81"/>
      <c r="K66" s="81"/>
      <c r="L66" s="81"/>
      <c r="M66" s="81"/>
      <c r="N66" s="81"/>
      <c r="O66" s="81"/>
      <c r="P66" s="81"/>
    </row>
    <row r="67" spans="1:16" ht="36">
      <c r="A67" s="78" t="s">
        <v>161</v>
      </c>
      <c r="B67" s="79" t="s">
        <v>23</v>
      </c>
      <c r="C67" s="80">
        <v>6</v>
      </c>
      <c r="D67" s="80">
        <v>1</v>
      </c>
      <c r="E67" s="81"/>
      <c r="F67" s="229"/>
      <c r="G67" s="81"/>
      <c r="H67" s="81"/>
      <c r="I67" s="81"/>
      <c r="J67" s="81"/>
      <c r="K67" s="81"/>
      <c r="L67" s="81"/>
      <c r="M67" s="81"/>
      <c r="N67" s="81"/>
      <c r="O67" s="81"/>
      <c r="P67" s="81"/>
    </row>
    <row r="68" spans="1:16" ht="36">
      <c r="A68" s="78" t="s">
        <v>162</v>
      </c>
      <c r="B68" s="79" t="s">
        <v>23</v>
      </c>
      <c r="C68" s="80">
        <v>223</v>
      </c>
      <c r="D68" s="80">
        <v>18</v>
      </c>
      <c r="E68" s="81"/>
      <c r="F68" s="229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1:16" ht="24">
      <c r="A69" s="78" t="s">
        <v>163</v>
      </c>
      <c r="B69" s="79" t="s">
        <v>23</v>
      </c>
      <c r="C69" s="80">
        <v>150</v>
      </c>
      <c r="D69" s="80">
        <v>17</v>
      </c>
      <c r="E69" s="81"/>
      <c r="F69" s="229"/>
      <c r="G69" s="81"/>
      <c r="H69" s="81"/>
      <c r="I69" s="81"/>
      <c r="J69" s="81"/>
      <c r="K69" s="81"/>
      <c r="L69" s="81"/>
      <c r="M69" s="81"/>
      <c r="N69" s="81"/>
      <c r="O69" s="81"/>
      <c r="P69" s="81"/>
    </row>
    <row r="70" spans="1:16" ht="36">
      <c r="A70" s="78" t="s">
        <v>164</v>
      </c>
      <c r="B70" s="79" t="s">
        <v>23</v>
      </c>
      <c r="C70" s="80">
        <v>217</v>
      </c>
      <c r="D70" s="80">
        <v>6</v>
      </c>
      <c r="E70" s="81"/>
      <c r="F70" s="229"/>
      <c r="G70" s="81"/>
      <c r="H70" s="81"/>
      <c r="I70" s="81"/>
      <c r="J70" s="81"/>
      <c r="K70" s="81"/>
      <c r="L70" s="81"/>
      <c r="M70" s="81"/>
      <c r="N70" s="81"/>
      <c r="O70" s="81"/>
      <c r="P70" s="81"/>
    </row>
    <row r="71" spans="1:16" ht="48">
      <c r="A71" s="78" t="s">
        <v>165</v>
      </c>
      <c r="B71" s="79" t="s">
        <v>23</v>
      </c>
      <c r="C71" s="80">
        <v>653</v>
      </c>
      <c r="D71" s="80">
        <v>24</v>
      </c>
      <c r="E71" s="81"/>
      <c r="F71" s="229"/>
      <c r="G71" s="81"/>
      <c r="H71" s="81"/>
      <c r="I71" s="81"/>
      <c r="J71" s="81"/>
      <c r="K71" s="81"/>
      <c r="L71" s="81"/>
      <c r="M71" s="81"/>
      <c r="N71" s="81"/>
      <c r="O71" s="81"/>
      <c r="P71" s="81"/>
    </row>
    <row r="72" spans="1:16">
      <c r="A72" s="78" t="s">
        <v>166</v>
      </c>
      <c r="B72" s="82" t="s">
        <v>23</v>
      </c>
      <c r="C72" s="83">
        <v>70</v>
      </c>
      <c r="D72" s="80">
        <v>6</v>
      </c>
      <c r="E72" s="81"/>
      <c r="F72" s="229"/>
      <c r="G72" s="81"/>
      <c r="H72" s="81"/>
      <c r="I72" s="81"/>
      <c r="J72" s="81"/>
      <c r="K72" s="81"/>
      <c r="L72" s="81"/>
      <c r="M72" s="81"/>
      <c r="N72" s="81"/>
      <c r="O72" s="81"/>
      <c r="P72" s="81"/>
    </row>
  </sheetData>
  <mergeCells count="6">
    <mergeCell ref="D1:P1"/>
    <mergeCell ref="A2:A3"/>
    <mergeCell ref="B2:B3"/>
    <mergeCell ref="E2:F2"/>
    <mergeCell ref="J2:K2"/>
    <mergeCell ref="N2:O2"/>
  </mergeCells>
  <pageMargins left="0.70078740157480324" right="0.70078740157480324" top="0.75196850393700776" bottom="0.75196850393700776" header="0.3" footer="0.3"/>
  <pageSetup paperSize="9" scale="62" firstPageNumber="214748364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>
      <selection activeCell="Q12" sqref="Q12"/>
    </sheetView>
  </sheetViews>
  <sheetFormatPr defaultRowHeight="12"/>
  <cols>
    <col min="1" max="1" width="27" style="35" customWidth="1"/>
    <col min="2" max="4" width="9.140625" style="34"/>
    <col min="5" max="5" width="8" style="36" customWidth="1"/>
    <col min="6" max="6" width="8.42578125" style="36" customWidth="1"/>
    <col min="7" max="7" width="10.7109375" style="36" customWidth="1"/>
    <col min="8" max="8" width="10" style="36" customWidth="1"/>
    <col min="9" max="10" width="9.85546875" style="36" customWidth="1"/>
    <col min="11" max="11" width="9" style="36" customWidth="1"/>
    <col min="12" max="12" width="9.42578125" style="36" customWidth="1"/>
    <col min="13" max="13" width="14.5703125" style="36" customWidth="1"/>
    <col min="14" max="14" width="8.42578125" style="36" customWidth="1"/>
    <col min="15" max="15" width="14.7109375" style="36" customWidth="1"/>
    <col min="16" max="16" width="10" style="36" customWidth="1"/>
    <col min="17" max="17" width="9.42578125" style="36" customWidth="1"/>
    <col min="18" max="18" width="9" style="36" customWidth="1"/>
    <col min="19" max="20" width="8.85546875" style="36" customWidth="1"/>
    <col min="21" max="21" width="9" style="36" customWidth="1"/>
    <col min="22" max="22" width="9.85546875" style="36" customWidth="1"/>
    <col min="23" max="23" width="13" style="36" customWidth="1"/>
    <col min="24" max="24" width="16.140625" style="36" customWidth="1"/>
    <col min="25" max="25" width="10" style="36" customWidth="1"/>
    <col min="26" max="26" width="9.28515625" style="34" customWidth="1"/>
    <col min="27" max="16384" width="9.140625" style="34"/>
  </cols>
  <sheetData>
    <row r="1" spans="1:25" ht="72" customHeight="1">
      <c r="A1" s="301" t="s">
        <v>70</v>
      </c>
      <c r="B1" s="39" t="s">
        <v>4</v>
      </c>
      <c r="C1" s="39" t="s">
        <v>5</v>
      </c>
      <c r="D1" s="39"/>
      <c r="E1" s="287" t="s">
        <v>71</v>
      </c>
      <c r="F1" s="287"/>
      <c r="G1" s="280" t="s">
        <v>7</v>
      </c>
      <c r="H1" s="279"/>
      <c r="I1" s="299" t="s">
        <v>8</v>
      </c>
      <c r="J1" s="300"/>
      <c r="K1" s="299" t="s">
        <v>9</v>
      </c>
      <c r="L1" s="300"/>
      <c r="M1" s="299" t="s">
        <v>10</v>
      </c>
      <c r="N1" s="303"/>
      <c r="O1" s="303"/>
      <c r="P1" s="300"/>
      <c r="Q1" s="299" t="s">
        <v>11</v>
      </c>
      <c r="R1" s="300"/>
      <c r="S1" s="299" t="s">
        <v>12</v>
      </c>
      <c r="T1" s="300"/>
      <c r="U1" s="302" t="s">
        <v>13</v>
      </c>
      <c r="V1" s="302"/>
      <c r="W1" s="302"/>
      <c r="X1" s="299" t="s">
        <v>14</v>
      </c>
      <c r="Y1" s="300"/>
    </row>
    <row r="2" spans="1:25" ht="67.5" customHeight="1">
      <c r="A2" s="288"/>
      <c r="B2" s="42" t="s">
        <v>15</v>
      </c>
      <c r="C2" s="42" t="s">
        <v>15</v>
      </c>
      <c r="D2" s="118" t="s">
        <v>204</v>
      </c>
      <c r="E2" s="237" t="s">
        <v>15</v>
      </c>
      <c r="F2" s="118" t="s">
        <v>204</v>
      </c>
      <c r="G2" s="42" t="s">
        <v>15</v>
      </c>
      <c r="H2" s="118" t="s">
        <v>204</v>
      </c>
      <c r="I2" s="237" t="s">
        <v>15</v>
      </c>
      <c r="J2" s="118" t="s">
        <v>204</v>
      </c>
      <c r="K2" s="237" t="s">
        <v>17</v>
      </c>
      <c r="L2" s="118" t="s">
        <v>204</v>
      </c>
      <c r="M2" s="237" t="s">
        <v>18</v>
      </c>
      <c r="N2" s="118" t="s">
        <v>204</v>
      </c>
      <c r="O2" s="237" t="s">
        <v>19</v>
      </c>
      <c r="P2" s="118" t="s">
        <v>204</v>
      </c>
      <c r="Q2" s="237" t="s">
        <v>15</v>
      </c>
      <c r="R2" s="118" t="s">
        <v>204</v>
      </c>
      <c r="S2" s="237" t="s">
        <v>15</v>
      </c>
      <c r="T2" s="118" t="s">
        <v>204</v>
      </c>
      <c r="U2" s="237" t="s">
        <v>20</v>
      </c>
      <c r="V2" s="118" t="s">
        <v>204</v>
      </c>
      <c r="W2" s="237" t="s">
        <v>21</v>
      </c>
      <c r="X2" s="237" t="s">
        <v>15</v>
      </c>
      <c r="Y2" s="118" t="s">
        <v>204</v>
      </c>
    </row>
    <row r="3" spans="1:25" ht="24">
      <c r="A3" s="46" t="s">
        <v>72</v>
      </c>
      <c r="B3" s="48">
        <v>475</v>
      </c>
      <c r="C3" s="48">
        <v>32</v>
      </c>
      <c r="D3" s="253">
        <f>AVERAGE(C3/B3)</f>
        <v>6.7368421052631577E-2</v>
      </c>
      <c r="E3" s="238">
        <v>4</v>
      </c>
      <c r="F3" s="258">
        <f>AVERAGE(E3/C3)</f>
        <v>0.125</v>
      </c>
      <c r="G3" s="238">
        <v>28</v>
      </c>
      <c r="H3" s="258">
        <f>AVERAGE(G3/C3)</f>
        <v>0.875</v>
      </c>
      <c r="I3" s="238">
        <v>28</v>
      </c>
      <c r="J3" s="258">
        <f>AVERAGE(I3/G3)</f>
        <v>1</v>
      </c>
      <c r="K3" s="238">
        <v>28</v>
      </c>
      <c r="L3" s="258">
        <f>AVERAGE(K3/G3)</f>
        <v>1</v>
      </c>
      <c r="M3" s="238">
        <v>14</v>
      </c>
      <c r="N3" s="258">
        <f>AVERAGE(M3/G3)</f>
        <v>0.5</v>
      </c>
      <c r="O3" s="238">
        <v>7</v>
      </c>
      <c r="P3" s="258">
        <f>AVERAGE(O3/M3)</f>
        <v>0.5</v>
      </c>
      <c r="Q3" s="260">
        <v>7</v>
      </c>
      <c r="R3" s="259">
        <f>AVERAGE(Q3/G3)</f>
        <v>0.25</v>
      </c>
      <c r="S3" s="260">
        <v>7</v>
      </c>
      <c r="T3" s="259">
        <f>AVERAGE(S3/G3)</f>
        <v>0.25</v>
      </c>
      <c r="U3" s="238">
        <v>28</v>
      </c>
      <c r="V3" s="258">
        <f>AVERAGE(U3/G3)</f>
        <v>1</v>
      </c>
      <c r="W3" s="238">
        <v>0</v>
      </c>
      <c r="X3" s="238">
        <v>0</v>
      </c>
      <c r="Y3" s="258">
        <f>AVERAGE(X3/G3)</f>
        <v>0</v>
      </c>
    </row>
    <row r="4" spans="1:25" ht="24">
      <c r="A4" s="46" t="s">
        <v>74</v>
      </c>
      <c r="B4" s="48">
        <v>97</v>
      </c>
      <c r="C4" s="48">
        <v>2</v>
      </c>
      <c r="D4" s="253">
        <f t="shared" ref="D4:D57" si="0">AVERAGE(C4/B4)</f>
        <v>2.0618556701030927E-2</v>
      </c>
      <c r="E4" s="238">
        <v>0</v>
      </c>
      <c r="F4" s="258">
        <f t="shared" ref="F4:F57" si="1">AVERAGE(E4/C4)</f>
        <v>0</v>
      </c>
      <c r="G4" s="238">
        <v>2</v>
      </c>
      <c r="H4" s="258">
        <f t="shared" ref="H4:H57" si="2">AVERAGE(G4/C4)</f>
        <v>1</v>
      </c>
      <c r="I4" s="238">
        <v>2</v>
      </c>
      <c r="J4" s="258">
        <f t="shared" ref="J4:J57" si="3">AVERAGE(I4/G4)</f>
        <v>1</v>
      </c>
      <c r="K4" s="238">
        <v>2</v>
      </c>
      <c r="L4" s="258">
        <f t="shared" ref="L4:L57" si="4">AVERAGE(K4/G4)</f>
        <v>1</v>
      </c>
      <c r="M4" s="238">
        <v>0</v>
      </c>
      <c r="N4" s="258">
        <f t="shared" ref="N4:N57" si="5">AVERAGE(M4/G4)</f>
        <v>0</v>
      </c>
      <c r="O4" s="260">
        <v>0</v>
      </c>
      <c r="P4" s="259" t="e">
        <f t="shared" ref="P4:P57" si="6">AVERAGE(O4/M4)</f>
        <v>#DIV/0!</v>
      </c>
      <c r="Q4" s="238">
        <v>2</v>
      </c>
      <c r="R4" s="258">
        <f t="shared" ref="R4:R57" si="7">AVERAGE(Q4/G4)</f>
        <v>1</v>
      </c>
      <c r="S4" s="238">
        <v>2</v>
      </c>
      <c r="T4" s="258">
        <f t="shared" ref="T4:T57" si="8">AVERAGE(S4/G4)</f>
        <v>1</v>
      </c>
      <c r="U4" s="238">
        <v>2</v>
      </c>
      <c r="V4" s="258">
        <f t="shared" ref="V4:V57" si="9">AVERAGE(U4/G4)</f>
        <v>1</v>
      </c>
      <c r="W4" s="238">
        <v>1</v>
      </c>
      <c r="X4" s="238">
        <v>0</v>
      </c>
      <c r="Y4" s="258">
        <f t="shared" ref="Y4:Y57" si="10">AVERAGE(X4/G4)</f>
        <v>0</v>
      </c>
    </row>
    <row r="5" spans="1:25" ht="24">
      <c r="A5" s="46" t="s">
        <v>76</v>
      </c>
      <c r="B5" s="48">
        <v>698</v>
      </c>
      <c r="C5" s="48">
        <v>42</v>
      </c>
      <c r="D5" s="253">
        <f t="shared" si="0"/>
        <v>6.0171919770773637E-2</v>
      </c>
      <c r="E5" s="238">
        <v>1</v>
      </c>
      <c r="F5" s="258">
        <f t="shared" si="1"/>
        <v>2.3809523809523808E-2</v>
      </c>
      <c r="G5" s="238">
        <v>41</v>
      </c>
      <c r="H5" s="258">
        <f t="shared" si="2"/>
        <v>0.97619047619047616</v>
      </c>
      <c r="I5" s="238">
        <v>41</v>
      </c>
      <c r="J5" s="258">
        <f t="shared" si="3"/>
        <v>1</v>
      </c>
      <c r="K5" s="238">
        <v>41</v>
      </c>
      <c r="L5" s="258">
        <f t="shared" si="4"/>
        <v>1</v>
      </c>
      <c r="M5" s="238">
        <v>41</v>
      </c>
      <c r="N5" s="258">
        <f t="shared" si="5"/>
        <v>1</v>
      </c>
      <c r="O5" s="238">
        <v>6</v>
      </c>
      <c r="P5" s="258">
        <f t="shared" si="6"/>
        <v>0.14634146341463414</v>
      </c>
      <c r="Q5" s="260">
        <v>6</v>
      </c>
      <c r="R5" s="259">
        <f t="shared" si="7"/>
        <v>0.14634146341463414</v>
      </c>
      <c r="S5" s="260">
        <v>6</v>
      </c>
      <c r="T5" s="259">
        <f t="shared" si="8"/>
        <v>0.14634146341463414</v>
      </c>
      <c r="U5" s="238">
        <v>41</v>
      </c>
      <c r="V5" s="258">
        <f t="shared" si="9"/>
        <v>1</v>
      </c>
      <c r="W5" s="238">
        <v>6</v>
      </c>
      <c r="X5" s="238">
        <v>5</v>
      </c>
      <c r="Y5" s="258">
        <f t="shared" si="10"/>
        <v>0.12195121951219512</v>
      </c>
    </row>
    <row r="6" spans="1:25" ht="24">
      <c r="A6" s="46" t="s">
        <v>78</v>
      </c>
      <c r="B6" s="48">
        <v>163</v>
      </c>
      <c r="C6" s="48">
        <v>18</v>
      </c>
      <c r="D6" s="253">
        <f t="shared" si="0"/>
        <v>0.11042944785276074</v>
      </c>
      <c r="E6" s="238">
        <v>0</v>
      </c>
      <c r="F6" s="258">
        <f t="shared" si="1"/>
        <v>0</v>
      </c>
      <c r="G6" s="238">
        <v>18</v>
      </c>
      <c r="H6" s="258">
        <f t="shared" si="2"/>
        <v>1</v>
      </c>
      <c r="I6" s="238">
        <v>18</v>
      </c>
      <c r="J6" s="258">
        <f t="shared" si="3"/>
        <v>1</v>
      </c>
      <c r="K6" s="238">
        <v>18</v>
      </c>
      <c r="L6" s="258">
        <f t="shared" si="4"/>
        <v>1</v>
      </c>
      <c r="M6" s="238">
        <v>0</v>
      </c>
      <c r="N6" s="258">
        <f t="shared" si="5"/>
        <v>0</v>
      </c>
      <c r="O6" s="260">
        <v>0</v>
      </c>
      <c r="P6" s="259" t="e">
        <f t="shared" si="6"/>
        <v>#DIV/0!</v>
      </c>
      <c r="Q6" s="238">
        <v>18</v>
      </c>
      <c r="R6" s="258">
        <f t="shared" si="7"/>
        <v>1</v>
      </c>
      <c r="S6" s="260">
        <v>6</v>
      </c>
      <c r="T6" s="259">
        <f t="shared" si="8"/>
        <v>0.33333333333333331</v>
      </c>
      <c r="U6" s="238">
        <v>18</v>
      </c>
      <c r="V6" s="258">
        <f t="shared" si="9"/>
        <v>1</v>
      </c>
      <c r="W6" s="238">
        <v>0</v>
      </c>
      <c r="X6" s="238">
        <v>0</v>
      </c>
      <c r="Y6" s="258">
        <f t="shared" si="10"/>
        <v>0</v>
      </c>
    </row>
    <row r="7" spans="1:25" ht="24">
      <c r="A7" s="46" t="s">
        <v>79</v>
      </c>
      <c r="B7" s="48">
        <v>500</v>
      </c>
      <c r="C7" s="48">
        <v>45</v>
      </c>
      <c r="D7" s="253">
        <f t="shared" si="0"/>
        <v>0.09</v>
      </c>
      <c r="E7" s="238">
        <v>0</v>
      </c>
      <c r="F7" s="258">
        <f t="shared" si="1"/>
        <v>0</v>
      </c>
      <c r="G7" s="238">
        <v>45</v>
      </c>
      <c r="H7" s="258">
        <f t="shared" si="2"/>
        <v>1</v>
      </c>
      <c r="I7" s="238">
        <v>45</v>
      </c>
      <c r="J7" s="258">
        <f t="shared" si="3"/>
        <v>1</v>
      </c>
      <c r="K7" s="238">
        <v>45</v>
      </c>
      <c r="L7" s="258">
        <f t="shared" si="4"/>
        <v>1</v>
      </c>
      <c r="M7" s="238">
        <v>45</v>
      </c>
      <c r="N7" s="258">
        <f t="shared" si="5"/>
        <v>1</v>
      </c>
      <c r="O7" s="238">
        <v>18</v>
      </c>
      <c r="P7" s="258">
        <f t="shared" si="6"/>
        <v>0.4</v>
      </c>
      <c r="Q7" s="260">
        <v>18</v>
      </c>
      <c r="R7" s="259">
        <f t="shared" si="7"/>
        <v>0.4</v>
      </c>
      <c r="S7" s="260">
        <v>18</v>
      </c>
      <c r="T7" s="259">
        <f t="shared" si="8"/>
        <v>0.4</v>
      </c>
      <c r="U7" s="260">
        <v>18</v>
      </c>
      <c r="V7" s="259">
        <f t="shared" si="9"/>
        <v>0.4</v>
      </c>
      <c r="W7" s="238">
        <v>0</v>
      </c>
      <c r="X7" s="238">
        <v>0</v>
      </c>
      <c r="Y7" s="258">
        <f t="shared" si="10"/>
        <v>0</v>
      </c>
    </row>
    <row r="8" spans="1:25" ht="24">
      <c r="A8" s="46" t="s">
        <v>80</v>
      </c>
      <c r="B8" s="48">
        <v>110</v>
      </c>
      <c r="C8" s="48">
        <v>5</v>
      </c>
      <c r="D8" s="253">
        <f t="shared" si="0"/>
        <v>4.5454545454545456E-2</v>
      </c>
      <c r="E8" s="238">
        <v>0</v>
      </c>
      <c r="F8" s="258">
        <f t="shared" si="1"/>
        <v>0</v>
      </c>
      <c r="G8" s="238">
        <v>5</v>
      </c>
      <c r="H8" s="258">
        <f t="shared" si="2"/>
        <v>1</v>
      </c>
      <c r="I8" s="238">
        <v>5</v>
      </c>
      <c r="J8" s="258">
        <f t="shared" si="3"/>
        <v>1</v>
      </c>
      <c r="K8" s="238">
        <v>5</v>
      </c>
      <c r="L8" s="258">
        <f t="shared" si="4"/>
        <v>1</v>
      </c>
      <c r="M8" s="238">
        <v>5</v>
      </c>
      <c r="N8" s="258">
        <f t="shared" si="5"/>
        <v>1</v>
      </c>
      <c r="O8" s="238">
        <v>5</v>
      </c>
      <c r="P8" s="258">
        <f t="shared" si="6"/>
        <v>1</v>
      </c>
      <c r="Q8" s="238">
        <v>5</v>
      </c>
      <c r="R8" s="258">
        <f t="shared" si="7"/>
        <v>1</v>
      </c>
      <c r="S8" s="238">
        <v>5</v>
      </c>
      <c r="T8" s="258">
        <f t="shared" si="8"/>
        <v>1</v>
      </c>
      <c r="U8" s="238">
        <v>5</v>
      </c>
      <c r="V8" s="258">
        <f t="shared" si="9"/>
        <v>1</v>
      </c>
      <c r="W8" s="238">
        <v>5</v>
      </c>
      <c r="X8" s="238">
        <v>2</v>
      </c>
      <c r="Y8" s="258">
        <f t="shared" si="10"/>
        <v>0.4</v>
      </c>
    </row>
    <row r="9" spans="1:25" ht="24">
      <c r="A9" s="46" t="s">
        <v>81</v>
      </c>
      <c r="B9" s="48">
        <v>280</v>
      </c>
      <c r="C9" s="48">
        <v>25</v>
      </c>
      <c r="D9" s="253">
        <f t="shared" si="0"/>
        <v>8.9285714285714288E-2</v>
      </c>
      <c r="E9" s="238">
        <v>1</v>
      </c>
      <c r="F9" s="258">
        <f t="shared" si="1"/>
        <v>0.04</v>
      </c>
      <c r="G9" s="238">
        <v>24</v>
      </c>
      <c r="H9" s="258">
        <f t="shared" si="2"/>
        <v>0.96</v>
      </c>
      <c r="I9" s="238">
        <v>24</v>
      </c>
      <c r="J9" s="258">
        <f t="shared" si="3"/>
        <v>1</v>
      </c>
      <c r="K9" s="238">
        <v>24</v>
      </c>
      <c r="L9" s="258">
        <f t="shared" si="4"/>
        <v>1</v>
      </c>
      <c r="M9" s="238">
        <v>24</v>
      </c>
      <c r="N9" s="258">
        <f t="shared" si="5"/>
        <v>1</v>
      </c>
      <c r="O9" s="238">
        <v>0</v>
      </c>
      <c r="P9" s="258">
        <f t="shared" si="6"/>
        <v>0</v>
      </c>
      <c r="Q9" s="238">
        <v>24</v>
      </c>
      <c r="R9" s="258">
        <f t="shared" si="7"/>
        <v>1</v>
      </c>
      <c r="S9" s="238">
        <v>24</v>
      </c>
      <c r="T9" s="258">
        <f t="shared" si="8"/>
        <v>1</v>
      </c>
      <c r="U9" s="238">
        <v>24</v>
      </c>
      <c r="V9" s="258">
        <f t="shared" si="9"/>
        <v>1</v>
      </c>
      <c r="W9" s="238">
        <v>24</v>
      </c>
      <c r="X9" s="238">
        <v>0</v>
      </c>
      <c r="Y9" s="258">
        <f t="shared" si="10"/>
        <v>0</v>
      </c>
    </row>
    <row r="10" spans="1:25" ht="24">
      <c r="A10" s="46" t="s">
        <v>83</v>
      </c>
      <c r="B10" s="48">
        <v>542</v>
      </c>
      <c r="C10" s="48">
        <v>20</v>
      </c>
      <c r="D10" s="253">
        <f t="shared" si="0"/>
        <v>3.6900369003690037E-2</v>
      </c>
      <c r="E10" s="238">
        <v>2</v>
      </c>
      <c r="F10" s="258">
        <f t="shared" si="1"/>
        <v>0.1</v>
      </c>
      <c r="G10" s="238">
        <v>18</v>
      </c>
      <c r="H10" s="258">
        <f t="shared" si="2"/>
        <v>0.9</v>
      </c>
      <c r="I10" s="238">
        <v>18</v>
      </c>
      <c r="J10" s="258">
        <f t="shared" si="3"/>
        <v>1</v>
      </c>
      <c r="K10" s="238">
        <v>18</v>
      </c>
      <c r="L10" s="258">
        <f t="shared" si="4"/>
        <v>1</v>
      </c>
      <c r="M10" s="238">
        <v>0</v>
      </c>
      <c r="N10" s="258">
        <f t="shared" si="5"/>
        <v>0</v>
      </c>
      <c r="O10" s="260">
        <v>0</v>
      </c>
      <c r="P10" s="259" t="e">
        <f t="shared" si="6"/>
        <v>#DIV/0!</v>
      </c>
      <c r="Q10" s="260">
        <v>9</v>
      </c>
      <c r="R10" s="259">
        <f t="shared" si="7"/>
        <v>0.5</v>
      </c>
      <c r="S10" s="260">
        <v>0</v>
      </c>
      <c r="T10" s="259">
        <f t="shared" si="8"/>
        <v>0</v>
      </c>
      <c r="U10" s="260">
        <v>9</v>
      </c>
      <c r="V10" s="259">
        <f t="shared" si="9"/>
        <v>0.5</v>
      </c>
      <c r="W10" s="238">
        <v>4</v>
      </c>
      <c r="X10" s="238">
        <v>0</v>
      </c>
      <c r="Y10" s="258">
        <f t="shared" si="10"/>
        <v>0</v>
      </c>
    </row>
    <row r="11" spans="1:25" ht="24">
      <c r="A11" s="239" t="s">
        <v>85</v>
      </c>
      <c r="B11" s="240">
        <v>220</v>
      </c>
      <c r="C11" s="240">
        <v>12</v>
      </c>
      <c r="D11" s="253">
        <f t="shared" si="0"/>
        <v>5.4545454545454543E-2</v>
      </c>
      <c r="E11" s="236">
        <v>0</v>
      </c>
      <c r="F11" s="258">
        <f t="shared" si="1"/>
        <v>0</v>
      </c>
      <c r="G11" s="236">
        <v>12</v>
      </c>
      <c r="H11" s="258">
        <f t="shared" si="2"/>
        <v>1</v>
      </c>
      <c r="I11" s="236">
        <v>12</v>
      </c>
      <c r="J11" s="258">
        <f t="shared" si="3"/>
        <v>1</v>
      </c>
      <c r="K11" s="236">
        <v>12</v>
      </c>
      <c r="L11" s="258">
        <f t="shared" si="4"/>
        <v>1</v>
      </c>
      <c r="M11" s="236">
        <v>0</v>
      </c>
      <c r="N11" s="258">
        <f t="shared" si="5"/>
        <v>0</v>
      </c>
      <c r="O11" s="261">
        <v>0</v>
      </c>
      <c r="P11" s="259" t="e">
        <f t="shared" si="6"/>
        <v>#DIV/0!</v>
      </c>
      <c r="Q11" s="261">
        <v>1</v>
      </c>
      <c r="R11" s="259">
        <f t="shared" si="7"/>
        <v>8.3333333333333329E-2</v>
      </c>
      <c r="S11" s="261">
        <v>0</v>
      </c>
      <c r="T11" s="259">
        <f t="shared" si="8"/>
        <v>0</v>
      </c>
      <c r="U11" s="261">
        <v>1</v>
      </c>
      <c r="V11" s="259">
        <f t="shared" si="9"/>
        <v>8.3333333333333329E-2</v>
      </c>
      <c r="W11" s="236">
        <v>0</v>
      </c>
      <c r="X11" s="236">
        <v>0</v>
      </c>
      <c r="Y11" s="258">
        <f t="shared" si="10"/>
        <v>0</v>
      </c>
    </row>
    <row r="12" spans="1:25" s="218" customFormat="1" ht="22.5">
      <c r="A12" s="241" t="s">
        <v>86</v>
      </c>
      <c r="B12" s="242">
        <v>68</v>
      </c>
      <c r="C12" s="242">
        <v>4</v>
      </c>
      <c r="D12" s="253">
        <f t="shared" si="0"/>
        <v>5.8823529411764705E-2</v>
      </c>
      <c r="E12" s="243">
        <v>0</v>
      </c>
      <c r="F12" s="258">
        <f t="shared" si="1"/>
        <v>0</v>
      </c>
      <c r="G12" s="243">
        <v>4</v>
      </c>
      <c r="H12" s="258">
        <f t="shared" si="2"/>
        <v>1</v>
      </c>
      <c r="I12" s="243">
        <v>2</v>
      </c>
      <c r="J12" s="258">
        <f t="shared" si="3"/>
        <v>0.5</v>
      </c>
      <c r="K12" s="260">
        <v>0</v>
      </c>
      <c r="L12" s="259">
        <f t="shared" si="4"/>
        <v>0</v>
      </c>
      <c r="M12" s="243">
        <v>0</v>
      </c>
      <c r="N12" s="258">
        <f t="shared" si="5"/>
        <v>0</v>
      </c>
      <c r="O12" s="260">
        <v>0</v>
      </c>
      <c r="P12" s="259" t="e">
        <f t="shared" si="6"/>
        <v>#DIV/0!</v>
      </c>
      <c r="Q12" s="260">
        <v>0</v>
      </c>
      <c r="R12" s="259">
        <f t="shared" si="7"/>
        <v>0</v>
      </c>
      <c r="S12" s="260">
        <v>0</v>
      </c>
      <c r="T12" s="259">
        <f t="shared" si="8"/>
        <v>0</v>
      </c>
      <c r="U12" s="260">
        <v>0</v>
      </c>
      <c r="V12" s="259">
        <f t="shared" si="9"/>
        <v>0</v>
      </c>
      <c r="W12" s="243">
        <v>0</v>
      </c>
      <c r="X12" s="243">
        <v>0</v>
      </c>
      <c r="Y12" s="258">
        <f t="shared" si="10"/>
        <v>0</v>
      </c>
    </row>
    <row r="13" spans="1:25" ht="24">
      <c r="A13" s="46" t="s">
        <v>87</v>
      </c>
      <c r="B13" s="48">
        <v>150</v>
      </c>
      <c r="C13" s="48">
        <v>12</v>
      </c>
      <c r="D13" s="253">
        <f t="shared" si="0"/>
        <v>0.08</v>
      </c>
      <c r="E13" s="238">
        <v>0</v>
      </c>
      <c r="F13" s="258">
        <f t="shared" si="1"/>
        <v>0</v>
      </c>
      <c r="G13" s="238">
        <v>12</v>
      </c>
      <c r="H13" s="258">
        <f t="shared" si="2"/>
        <v>1</v>
      </c>
      <c r="I13" s="238">
        <v>12</v>
      </c>
      <c r="J13" s="258">
        <f t="shared" si="3"/>
        <v>1</v>
      </c>
      <c r="K13" s="238">
        <v>12</v>
      </c>
      <c r="L13" s="258">
        <f t="shared" si="4"/>
        <v>1</v>
      </c>
      <c r="M13" s="238">
        <v>0</v>
      </c>
      <c r="N13" s="258">
        <f t="shared" si="5"/>
        <v>0</v>
      </c>
      <c r="O13" s="260">
        <v>0</v>
      </c>
      <c r="P13" s="259" t="e">
        <f t="shared" si="6"/>
        <v>#DIV/0!</v>
      </c>
      <c r="Q13" s="238">
        <v>12</v>
      </c>
      <c r="R13" s="258">
        <f t="shared" si="7"/>
        <v>1</v>
      </c>
      <c r="S13" s="260">
        <v>0</v>
      </c>
      <c r="T13" s="259">
        <f t="shared" si="8"/>
        <v>0</v>
      </c>
      <c r="U13" s="238">
        <v>12</v>
      </c>
      <c r="V13" s="258">
        <f t="shared" si="9"/>
        <v>1</v>
      </c>
      <c r="W13" s="238">
        <v>0</v>
      </c>
      <c r="X13" s="238">
        <v>0</v>
      </c>
      <c r="Y13" s="258">
        <f t="shared" si="10"/>
        <v>0</v>
      </c>
    </row>
    <row r="14" spans="1:25" ht="24">
      <c r="A14" s="46" t="s">
        <v>88</v>
      </c>
      <c r="B14" s="48">
        <v>315</v>
      </c>
      <c r="C14" s="48">
        <v>28</v>
      </c>
      <c r="D14" s="253">
        <f t="shared" si="0"/>
        <v>8.8888888888888892E-2</v>
      </c>
      <c r="E14" s="238">
        <v>0</v>
      </c>
      <c r="F14" s="258">
        <f t="shared" si="1"/>
        <v>0</v>
      </c>
      <c r="G14" s="238">
        <v>28</v>
      </c>
      <c r="H14" s="258">
        <f t="shared" si="2"/>
        <v>1</v>
      </c>
      <c r="I14" s="238">
        <v>28</v>
      </c>
      <c r="J14" s="258">
        <f t="shared" si="3"/>
        <v>1</v>
      </c>
      <c r="K14" s="238">
        <v>28</v>
      </c>
      <c r="L14" s="258">
        <f t="shared" si="4"/>
        <v>1</v>
      </c>
      <c r="M14" s="238">
        <v>0</v>
      </c>
      <c r="N14" s="258">
        <f t="shared" si="5"/>
        <v>0</v>
      </c>
      <c r="O14" s="260">
        <v>0</v>
      </c>
      <c r="P14" s="259" t="e">
        <f t="shared" si="6"/>
        <v>#DIV/0!</v>
      </c>
      <c r="Q14" s="238">
        <v>28</v>
      </c>
      <c r="R14" s="258">
        <f t="shared" si="7"/>
        <v>1</v>
      </c>
      <c r="S14" s="260">
        <v>0</v>
      </c>
      <c r="T14" s="259">
        <f t="shared" si="8"/>
        <v>0</v>
      </c>
      <c r="U14" s="238">
        <v>28</v>
      </c>
      <c r="V14" s="258">
        <f t="shared" si="9"/>
        <v>1</v>
      </c>
      <c r="W14" s="238">
        <v>0</v>
      </c>
      <c r="X14" s="238">
        <v>0</v>
      </c>
      <c r="Y14" s="258">
        <f t="shared" si="10"/>
        <v>0</v>
      </c>
    </row>
    <row r="15" spans="1:25" ht="36">
      <c r="A15" s="46" t="s">
        <v>89</v>
      </c>
      <c r="B15" s="48">
        <v>241</v>
      </c>
      <c r="C15" s="48">
        <v>10</v>
      </c>
      <c r="D15" s="253">
        <f t="shared" si="0"/>
        <v>4.1493775933609957E-2</v>
      </c>
      <c r="E15" s="238">
        <v>0</v>
      </c>
      <c r="F15" s="258">
        <f t="shared" si="1"/>
        <v>0</v>
      </c>
      <c r="G15" s="238">
        <v>10</v>
      </c>
      <c r="H15" s="258">
        <f t="shared" si="2"/>
        <v>1</v>
      </c>
      <c r="I15" s="238">
        <v>10</v>
      </c>
      <c r="J15" s="258">
        <f t="shared" si="3"/>
        <v>1</v>
      </c>
      <c r="K15" s="238">
        <v>10</v>
      </c>
      <c r="L15" s="258">
        <f t="shared" si="4"/>
        <v>1</v>
      </c>
      <c r="M15" s="238">
        <v>1</v>
      </c>
      <c r="N15" s="258">
        <f t="shared" si="5"/>
        <v>0.1</v>
      </c>
      <c r="O15" s="238">
        <v>1</v>
      </c>
      <c r="P15" s="258">
        <f t="shared" si="6"/>
        <v>1</v>
      </c>
      <c r="Q15" s="238">
        <v>10</v>
      </c>
      <c r="R15" s="258">
        <f t="shared" si="7"/>
        <v>1</v>
      </c>
      <c r="S15" s="238">
        <v>10</v>
      </c>
      <c r="T15" s="258">
        <f t="shared" si="8"/>
        <v>1</v>
      </c>
      <c r="U15" s="238">
        <v>10</v>
      </c>
      <c r="V15" s="258">
        <f t="shared" si="9"/>
        <v>1</v>
      </c>
      <c r="W15" s="238">
        <v>10</v>
      </c>
      <c r="X15" s="238">
        <v>1</v>
      </c>
      <c r="Y15" s="258">
        <f t="shared" si="10"/>
        <v>0.1</v>
      </c>
    </row>
    <row r="16" spans="1:25" ht="24">
      <c r="A16" s="46" t="s">
        <v>90</v>
      </c>
      <c r="B16" s="48">
        <v>299</v>
      </c>
      <c r="C16" s="48">
        <v>6</v>
      </c>
      <c r="D16" s="253">
        <f t="shared" si="0"/>
        <v>2.0066889632107024E-2</v>
      </c>
      <c r="E16" s="238">
        <v>0</v>
      </c>
      <c r="F16" s="258">
        <f t="shared" si="1"/>
        <v>0</v>
      </c>
      <c r="G16" s="238">
        <v>6</v>
      </c>
      <c r="H16" s="258">
        <f t="shared" si="2"/>
        <v>1</v>
      </c>
      <c r="I16" s="238">
        <v>6</v>
      </c>
      <c r="J16" s="258">
        <f t="shared" si="3"/>
        <v>1</v>
      </c>
      <c r="K16" s="238">
        <v>6</v>
      </c>
      <c r="L16" s="258">
        <f t="shared" si="4"/>
        <v>1</v>
      </c>
      <c r="M16" s="238">
        <v>0</v>
      </c>
      <c r="N16" s="258">
        <f t="shared" si="5"/>
        <v>0</v>
      </c>
      <c r="O16" s="260">
        <v>0</v>
      </c>
      <c r="P16" s="259" t="e">
        <f t="shared" si="6"/>
        <v>#DIV/0!</v>
      </c>
      <c r="Q16" s="260">
        <v>0</v>
      </c>
      <c r="R16" s="259">
        <f t="shared" si="7"/>
        <v>0</v>
      </c>
      <c r="S16" s="260">
        <v>0</v>
      </c>
      <c r="T16" s="259">
        <f t="shared" si="8"/>
        <v>0</v>
      </c>
      <c r="U16" s="238">
        <v>6</v>
      </c>
      <c r="V16" s="258">
        <f t="shared" si="9"/>
        <v>1</v>
      </c>
      <c r="W16" s="238">
        <v>4</v>
      </c>
      <c r="X16" s="238">
        <v>3</v>
      </c>
      <c r="Y16" s="258">
        <f t="shared" si="10"/>
        <v>0.5</v>
      </c>
    </row>
    <row r="17" spans="1:25" ht="24">
      <c r="A17" s="46" t="s">
        <v>91</v>
      </c>
      <c r="B17" s="48">
        <v>361</v>
      </c>
      <c r="C17" s="48">
        <v>26</v>
      </c>
      <c r="D17" s="253">
        <f t="shared" si="0"/>
        <v>7.2022160664819951E-2</v>
      </c>
      <c r="E17" s="238">
        <v>0</v>
      </c>
      <c r="F17" s="258">
        <f t="shared" si="1"/>
        <v>0</v>
      </c>
      <c r="G17" s="238">
        <v>26</v>
      </c>
      <c r="H17" s="258">
        <f t="shared" si="2"/>
        <v>1</v>
      </c>
      <c r="I17" s="238">
        <v>26</v>
      </c>
      <c r="J17" s="258">
        <f t="shared" si="3"/>
        <v>1</v>
      </c>
      <c r="K17" s="238">
        <v>26</v>
      </c>
      <c r="L17" s="258">
        <f t="shared" si="4"/>
        <v>1</v>
      </c>
      <c r="M17" s="238">
        <v>4</v>
      </c>
      <c r="N17" s="258">
        <f t="shared" si="5"/>
        <v>0.15384615384615385</v>
      </c>
      <c r="O17" s="238">
        <v>2</v>
      </c>
      <c r="P17" s="258">
        <f t="shared" si="6"/>
        <v>0.5</v>
      </c>
      <c r="Q17" s="238">
        <v>26</v>
      </c>
      <c r="R17" s="258">
        <f t="shared" si="7"/>
        <v>1</v>
      </c>
      <c r="S17" s="238">
        <v>26</v>
      </c>
      <c r="T17" s="258">
        <f t="shared" si="8"/>
        <v>1</v>
      </c>
      <c r="U17" s="238">
        <v>26</v>
      </c>
      <c r="V17" s="258">
        <f t="shared" si="9"/>
        <v>1</v>
      </c>
      <c r="W17" s="238">
        <v>26</v>
      </c>
      <c r="X17" s="238">
        <v>2</v>
      </c>
      <c r="Y17" s="258">
        <f t="shared" si="10"/>
        <v>7.6923076923076927E-2</v>
      </c>
    </row>
    <row r="18" spans="1:25" ht="24">
      <c r="A18" s="46" t="s">
        <v>92</v>
      </c>
      <c r="B18" s="48">
        <v>433</v>
      </c>
      <c r="C18" s="48">
        <v>34</v>
      </c>
      <c r="D18" s="253">
        <f t="shared" si="0"/>
        <v>7.8521939953810627E-2</v>
      </c>
      <c r="E18" s="238">
        <v>1</v>
      </c>
      <c r="F18" s="258">
        <f t="shared" si="1"/>
        <v>2.9411764705882353E-2</v>
      </c>
      <c r="G18" s="238">
        <v>33</v>
      </c>
      <c r="H18" s="258">
        <f t="shared" si="2"/>
        <v>0.97058823529411764</v>
      </c>
      <c r="I18" s="238">
        <v>29</v>
      </c>
      <c r="J18" s="258">
        <f t="shared" si="3"/>
        <v>0.87878787878787878</v>
      </c>
      <c r="K18" s="238">
        <v>34</v>
      </c>
      <c r="L18" s="258">
        <f>AVERAGE(K18/C18)</f>
        <v>1</v>
      </c>
      <c r="M18" s="238">
        <v>0</v>
      </c>
      <c r="N18" s="258">
        <f t="shared" si="5"/>
        <v>0</v>
      </c>
      <c r="O18" s="260">
        <v>0</v>
      </c>
      <c r="P18" s="259" t="e">
        <f t="shared" si="6"/>
        <v>#DIV/0!</v>
      </c>
      <c r="Q18" s="238">
        <v>33</v>
      </c>
      <c r="R18" s="258">
        <f t="shared" si="7"/>
        <v>1</v>
      </c>
      <c r="S18" s="260">
        <v>10</v>
      </c>
      <c r="T18" s="259">
        <f t="shared" si="8"/>
        <v>0.30303030303030304</v>
      </c>
      <c r="U18" s="238">
        <v>34</v>
      </c>
      <c r="V18" s="258">
        <f>AVERAGE(U18/C18)</f>
        <v>1</v>
      </c>
      <c r="W18" s="238">
        <v>0</v>
      </c>
      <c r="X18" s="238">
        <v>0</v>
      </c>
      <c r="Y18" s="258">
        <f t="shared" si="10"/>
        <v>0</v>
      </c>
    </row>
    <row r="19" spans="1:25" ht="24">
      <c r="A19" s="46" t="s">
        <v>94</v>
      </c>
      <c r="B19" s="48">
        <v>324</v>
      </c>
      <c r="C19" s="48">
        <v>22</v>
      </c>
      <c r="D19" s="253">
        <f t="shared" si="0"/>
        <v>6.7901234567901231E-2</v>
      </c>
      <c r="E19" s="238">
        <v>6</v>
      </c>
      <c r="F19" s="258">
        <f t="shared" si="1"/>
        <v>0.27272727272727271</v>
      </c>
      <c r="G19" s="238">
        <v>16</v>
      </c>
      <c r="H19" s="258">
        <f t="shared" si="2"/>
        <v>0.72727272727272729</v>
      </c>
      <c r="I19" s="238">
        <v>16</v>
      </c>
      <c r="J19" s="258">
        <f t="shared" si="3"/>
        <v>1</v>
      </c>
      <c r="K19" s="238">
        <v>16</v>
      </c>
      <c r="L19" s="258">
        <f t="shared" si="4"/>
        <v>1</v>
      </c>
      <c r="M19" s="238">
        <v>16</v>
      </c>
      <c r="N19" s="258">
        <f t="shared" si="5"/>
        <v>1</v>
      </c>
      <c r="O19" s="238">
        <v>3</v>
      </c>
      <c r="P19" s="258">
        <f t="shared" si="6"/>
        <v>0.1875</v>
      </c>
      <c r="Q19" s="238">
        <v>16</v>
      </c>
      <c r="R19" s="258">
        <f t="shared" si="7"/>
        <v>1</v>
      </c>
      <c r="S19" s="260">
        <v>3</v>
      </c>
      <c r="T19" s="259">
        <f t="shared" si="8"/>
        <v>0.1875</v>
      </c>
      <c r="U19" s="238">
        <v>22</v>
      </c>
      <c r="V19" s="258">
        <f>AVERAGE(U19/C19)</f>
        <v>1</v>
      </c>
      <c r="W19" s="238">
        <v>22</v>
      </c>
      <c r="X19" s="238">
        <v>0</v>
      </c>
      <c r="Y19" s="258">
        <f t="shared" si="10"/>
        <v>0</v>
      </c>
    </row>
    <row r="20" spans="1:25" ht="36">
      <c r="A20" s="46" t="s">
        <v>96</v>
      </c>
      <c r="B20" s="48">
        <v>934</v>
      </c>
      <c r="C20" s="48">
        <v>50</v>
      </c>
      <c r="D20" s="253">
        <f t="shared" si="0"/>
        <v>5.353319057815846E-2</v>
      </c>
      <c r="E20" s="238">
        <v>4</v>
      </c>
      <c r="F20" s="258">
        <f t="shared" si="1"/>
        <v>0.08</v>
      </c>
      <c r="G20" s="238">
        <v>46</v>
      </c>
      <c r="H20" s="258">
        <f t="shared" si="2"/>
        <v>0.92</v>
      </c>
      <c r="I20" s="238">
        <v>46</v>
      </c>
      <c r="J20" s="258">
        <f t="shared" si="3"/>
        <v>1</v>
      </c>
      <c r="K20" s="238">
        <v>46</v>
      </c>
      <c r="L20" s="258">
        <f t="shared" si="4"/>
        <v>1</v>
      </c>
      <c r="M20" s="238">
        <v>44</v>
      </c>
      <c r="N20" s="258">
        <f t="shared" si="5"/>
        <v>0.95652173913043481</v>
      </c>
      <c r="O20" s="238">
        <v>4</v>
      </c>
      <c r="P20" s="258">
        <f t="shared" si="6"/>
        <v>9.0909090909090912E-2</v>
      </c>
      <c r="Q20" s="238">
        <v>46</v>
      </c>
      <c r="R20" s="258">
        <f t="shared" si="7"/>
        <v>1</v>
      </c>
      <c r="S20" s="238">
        <v>46</v>
      </c>
      <c r="T20" s="258">
        <f t="shared" si="8"/>
        <v>1</v>
      </c>
      <c r="U20" s="238">
        <v>46</v>
      </c>
      <c r="V20" s="258">
        <f t="shared" si="9"/>
        <v>1</v>
      </c>
      <c r="W20" s="238">
        <v>4</v>
      </c>
      <c r="X20" s="238">
        <v>1</v>
      </c>
      <c r="Y20" s="258">
        <f t="shared" si="10"/>
        <v>2.1739130434782608E-2</v>
      </c>
    </row>
    <row r="21" spans="1:25" ht="36">
      <c r="A21" s="46" t="s">
        <v>98</v>
      </c>
      <c r="B21" s="48">
        <v>381</v>
      </c>
      <c r="C21" s="48">
        <v>34</v>
      </c>
      <c r="D21" s="253">
        <f t="shared" si="0"/>
        <v>8.9238845144356954E-2</v>
      </c>
      <c r="E21" s="238">
        <v>8</v>
      </c>
      <c r="F21" s="258">
        <f t="shared" si="1"/>
        <v>0.23529411764705882</v>
      </c>
      <c r="G21" s="238">
        <v>26</v>
      </c>
      <c r="H21" s="258">
        <f t="shared" si="2"/>
        <v>0.76470588235294112</v>
      </c>
      <c r="I21" s="238">
        <v>26</v>
      </c>
      <c r="J21" s="258">
        <f t="shared" si="3"/>
        <v>1</v>
      </c>
      <c r="K21" s="238">
        <v>26</v>
      </c>
      <c r="L21" s="258">
        <f t="shared" si="4"/>
        <v>1</v>
      </c>
      <c r="M21" s="238">
        <v>26</v>
      </c>
      <c r="N21" s="258">
        <f t="shared" si="5"/>
        <v>1</v>
      </c>
      <c r="O21" s="238">
        <v>4</v>
      </c>
      <c r="P21" s="258">
        <f t="shared" si="6"/>
        <v>0.15384615384615385</v>
      </c>
      <c r="Q21" s="238">
        <v>26</v>
      </c>
      <c r="R21" s="258">
        <f t="shared" si="7"/>
        <v>1</v>
      </c>
      <c r="S21" s="260">
        <v>8</v>
      </c>
      <c r="T21" s="259">
        <f t="shared" si="8"/>
        <v>0.30769230769230771</v>
      </c>
      <c r="U21" s="238">
        <v>26</v>
      </c>
      <c r="V21" s="258">
        <f t="shared" si="9"/>
        <v>1</v>
      </c>
      <c r="W21" s="238">
        <v>8</v>
      </c>
      <c r="X21" s="238">
        <v>6</v>
      </c>
      <c r="Y21" s="258">
        <f t="shared" si="10"/>
        <v>0.23076923076923078</v>
      </c>
    </row>
    <row r="22" spans="1:25" ht="36">
      <c r="A22" s="46" t="s">
        <v>100</v>
      </c>
      <c r="B22" s="48">
        <v>459</v>
      </c>
      <c r="C22" s="48">
        <v>54</v>
      </c>
      <c r="D22" s="253">
        <f t="shared" si="0"/>
        <v>0.11764705882352941</v>
      </c>
      <c r="E22" s="238">
        <v>0</v>
      </c>
      <c r="F22" s="258">
        <f t="shared" si="1"/>
        <v>0</v>
      </c>
      <c r="G22" s="238">
        <v>54</v>
      </c>
      <c r="H22" s="258">
        <f t="shared" si="2"/>
        <v>1</v>
      </c>
      <c r="I22" s="238">
        <v>54</v>
      </c>
      <c r="J22" s="258">
        <f t="shared" si="3"/>
        <v>1</v>
      </c>
      <c r="K22" s="238">
        <v>54</v>
      </c>
      <c r="L22" s="258">
        <f t="shared" si="4"/>
        <v>1</v>
      </c>
      <c r="M22" s="238">
        <v>54</v>
      </c>
      <c r="N22" s="258">
        <f t="shared" si="5"/>
        <v>1</v>
      </c>
      <c r="O22" s="238">
        <v>26</v>
      </c>
      <c r="P22" s="258">
        <f t="shared" si="6"/>
        <v>0.48148148148148145</v>
      </c>
      <c r="Q22" s="260">
        <v>8</v>
      </c>
      <c r="R22" s="259">
        <f t="shared" si="7"/>
        <v>0.14814814814814814</v>
      </c>
      <c r="S22" s="260">
        <v>8</v>
      </c>
      <c r="T22" s="259">
        <f t="shared" si="8"/>
        <v>0.14814814814814814</v>
      </c>
      <c r="U22" s="260">
        <v>8</v>
      </c>
      <c r="V22" s="259">
        <f t="shared" si="9"/>
        <v>0.14814814814814814</v>
      </c>
      <c r="W22" s="238">
        <v>8</v>
      </c>
      <c r="X22" s="238">
        <v>8</v>
      </c>
      <c r="Y22" s="258">
        <f t="shared" si="10"/>
        <v>0.14814814814814814</v>
      </c>
    </row>
    <row r="23" spans="1:25" ht="24">
      <c r="A23" s="244" t="s">
        <v>101</v>
      </c>
      <c r="B23" s="245">
        <v>576</v>
      </c>
      <c r="C23" s="245">
        <v>40</v>
      </c>
      <c r="D23" s="253">
        <f t="shared" si="0"/>
        <v>6.9444444444444448E-2</v>
      </c>
      <c r="E23" s="246">
        <v>2</v>
      </c>
      <c r="F23" s="258">
        <f t="shared" si="1"/>
        <v>0.05</v>
      </c>
      <c r="G23" s="246">
        <v>38</v>
      </c>
      <c r="H23" s="258">
        <f t="shared" si="2"/>
        <v>0.95</v>
      </c>
      <c r="I23" s="246">
        <v>28</v>
      </c>
      <c r="J23" s="258">
        <f t="shared" si="3"/>
        <v>0.73684210526315785</v>
      </c>
      <c r="K23" s="246">
        <v>38</v>
      </c>
      <c r="L23" s="258">
        <f t="shared" si="4"/>
        <v>1</v>
      </c>
      <c r="M23" s="246">
        <v>38</v>
      </c>
      <c r="N23" s="258">
        <f t="shared" si="5"/>
        <v>1</v>
      </c>
      <c r="O23" s="246">
        <v>9</v>
      </c>
      <c r="P23" s="258">
        <f t="shared" si="6"/>
        <v>0.23684210526315788</v>
      </c>
      <c r="Q23" s="262">
        <v>9</v>
      </c>
      <c r="R23" s="259">
        <f t="shared" si="7"/>
        <v>0.23684210526315788</v>
      </c>
      <c r="S23" s="246">
        <v>38</v>
      </c>
      <c r="T23" s="258">
        <f t="shared" si="8"/>
        <v>1</v>
      </c>
      <c r="U23" s="246">
        <v>38</v>
      </c>
      <c r="V23" s="258">
        <f t="shared" si="9"/>
        <v>1</v>
      </c>
      <c r="W23" s="246">
        <v>4</v>
      </c>
      <c r="X23" s="246">
        <v>4</v>
      </c>
      <c r="Y23" s="258">
        <f t="shared" si="10"/>
        <v>0.10526315789473684</v>
      </c>
    </row>
    <row r="24" spans="1:25" ht="24">
      <c r="A24" s="46" t="s">
        <v>103</v>
      </c>
      <c r="B24" s="48">
        <v>385</v>
      </c>
      <c r="C24" s="48">
        <v>13</v>
      </c>
      <c r="D24" s="253">
        <f t="shared" si="0"/>
        <v>3.3766233766233764E-2</v>
      </c>
      <c r="E24" s="238">
        <v>0</v>
      </c>
      <c r="F24" s="258">
        <f t="shared" si="1"/>
        <v>0</v>
      </c>
      <c r="G24" s="238">
        <v>13</v>
      </c>
      <c r="H24" s="258">
        <f t="shared" si="2"/>
        <v>1</v>
      </c>
      <c r="I24" s="238">
        <v>13</v>
      </c>
      <c r="J24" s="258">
        <f t="shared" si="3"/>
        <v>1</v>
      </c>
      <c r="K24" s="238">
        <v>13</v>
      </c>
      <c r="L24" s="258">
        <f t="shared" si="4"/>
        <v>1</v>
      </c>
      <c r="M24" s="238">
        <v>13</v>
      </c>
      <c r="N24" s="258">
        <f t="shared" si="5"/>
        <v>1</v>
      </c>
      <c r="O24" s="238">
        <v>0</v>
      </c>
      <c r="P24" s="258">
        <f t="shared" si="6"/>
        <v>0</v>
      </c>
      <c r="Q24" s="260">
        <v>0</v>
      </c>
      <c r="R24" s="259">
        <f t="shared" si="7"/>
        <v>0</v>
      </c>
      <c r="S24" s="238">
        <v>13</v>
      </c>
      <c r="T24" s="258">
        <f t="shared" si="8"/>
        <v>1</v>
      </c>
      <c r="U24" s="238">
        <v>13</v>
      </c>
      <c r="V24" s="258">
        <f t="shared" si="9"/>
        <v>1</v>
      </c>
      <c r="W24" s="238">
        <v>13</v>
      </c>
      <c r="X24" s="238">
        <v>0</v>
      </c>
      <c r="Y24" s="258">
        <f t="shared" si="10"/>
        <v>0</v>
      </c>
    </row>
    <row r="25" spans="1:25" ht="36">
      <c r="A25" s="46" t="s">
        <v>104</v>
      </c>
      <c r="B25" s="48">
        <v>513</v>
      </c>
      <c r="C25" s="48">
        <v>23</v>
      </c>
      <c r="D25" s="253">
        <f t="shared" si="0"/>
        <v>4.4834307992202727E-2</v>
      </c>
      <c r="E25" s="238">
        <v>0</v>
      </c>
      <c r="F25" s="258">
        <f t="shared" si="1"/>
        <v>0</v>
      </c>
      <c r="G25" s="238">
        <v>23</v>
      </c>
      <c r="H25" s="258">
        <f t="shared" si="2"/>
        <v>1</v>
      </c>
      <c r="I25" s="238">
        <v>23</v>
      </c>
      <c r="J25" s="258">
        <f t="shared" si="3"/>
        <v>1</v>
      </c>
      <c r="K25" s="238">
        <v>23</v>
      </c>
      <c r="L25" s="258">
        <f t="shared" si="4"/>
        <v>1</v>
      </c>
      <c r="M25" s="238">
        <v>23</v>
      </c>
      <c r="N25" s="258">
        <f t="shared" si="5"/>
        <v>1</v>
      </c>
      <c r="O25" s="238">
        <v>23</v>
      </c>
      <c r="P25" s="258">
        <f t="shared" si="6"/>
        <v>1</v>
      </c>
      <c r="Q25" s="238">
        <v>23</v>
      </c>
      <c r="R25" s="258">
        <f t="shared" si="7"/>
        <v>1</v>
      </c>
      <c r="S25" s="238">
        <v>23</v>
      </c>
      <c r="T25" s="258">
        <f t="shared" si="8"/>
        <v>1</v>
      </c>
      <c r="U25" s="238">
        <v>23</v>
      </c>
      <c r="V25" s="258">
        <f t="shared" si="9"/>
        <v>1</v>
      </c>
      <c r="W25" s="238">
        <v>23</v>
      </c>
      <c r="X25" s="238">
        <v>1</v>
      </c>
      <c r="Y25" s="258">
        <f t="shared" si="10"/>
        <v>4.3478260869565216E-2</v>
      </c>
    </row>
    <row r="26" spans="1:25" ht="24">
      <c r="A26" s="46" t="s">
        <v>105</v>
      </c>
      <c r="B26" s="48">
        <v>215</v>
      </c>
      <c r="C26" s="48">
        <v>10</v>
      </c>
      <c r="D26" s="253">
        <f t="shared" si="0"/>
        <v>4.6511627906976744E-2</v>
      </c>
      <c r="E26" s="238">
        <v>0</v>
      </c>
      <c r="F26" s="258">
        <f t="shared" si="1"/>
        <v>0</v>
      </c>
      <c r="G26" s="238">
        <v>10</v>
      </c>
      <c r="H26" s="258">
        <f t="shared" si="2"/>
        <v>1</v>
      </c>
      <c r="I26" s="238">
        <v>10</v>
      </c>
      <c r="J26" s="258">
        <f t="shared" si="3"/>
        <v>1</v>
      </c>
      <c r="K26" s="238">
        <v>10</v>
      </c>
      <c r="L26" s="258">
        <f t="shared" si="4"/>
        <v>1</v>
      </c>
      <c r="M26" s="238">
        <v>10</v>
      </c>
      <c r="N26" s="258">
        <f t="shared" si="5"/>
        <v>1</v>
      </c>
      <c r="O26" s="238">
        <v>10</v>
      </c>
      <c r="P26" s="258">
        <f t="shared" si="6"/>
        <v>1</v>
      </c>
      <c r="Q26" s="238">
        <v>10</v>
      </c>
      <c r="R26" s="258">
        <f t="shared" si="7"/>
        <v>1</v>
      </c>
      <c r="S26" s="238">
        <v>10</v>
      </c>
      <c r="T26" s="258">
        <f t="shared" si="8"/>
        <v>1</v>
      </c>
      <c r="U26" s="238">
        <v>10</v>
      </c>
      <c r="V26" s="258">
        <f t="shared" si="9"/>
        <v>1</v>
      </c>
      <c r="W26" s="238">
        <v>10</v>
      </c>
      <c r="X26" s="238">
        <v>0</v>
      </c>
      <c r="Y26" s="258">
        <f t="shared" si="10"/>
        <v>0</v>
      </c>
    </row>
    <row r="27" spans="1:25" ht="36">
      <c r="A27" s="46" t="s">
        <v>106</v>
      </c>
      <c r="B27" s="48">
        <v>175</v>
      </c>
      <c r="C27" s="48">
        <v>16</v>
      </c>
      <c r="D27" s="253">
        <f t="shared" si="0"/>
        <v>9.1428571428571428E-2</v>
      </c>
      <c r="E27" s="238">
        <v>0</v>
      </c>
      <c r="F27" s="258">
        <f t="shared" si="1"/>
        <v>0</v>
      </c>
      <c r="G27" s="238">
        <v>16</v>
      </c>
      <c r="H27" s="258">
        <f t="shared" si="2"/>
        <v>1</v>
      </c>
      <c r="I27" s="238">
        <v>16</v>
      </c>
      <c r="J27" s="258">
        <f t="shared" si="3"/>
        <v>1</v>
      </c>
      <c r="K27" s="238">
        <v>16</v>
      </c>
      <c r="L27" s="258">
        <f t="shared" si="4"/>
        <v>1</v>
      </c>
      <c r="M27" s="238">
        <v>16</v>
      </c>
      <c r="N27" s="258">
        <f t="shared" si="5"/>
        <v>1</v>
      </c>
      <c r="O27" s="238">
        <v>16</v>
      </c>
      <c r="P27" s="258">
        <f t="shared" si="6"/>
        <v>1</v>
      </c>
      <c r="Q27" s="238">
        <v>16</v>
      </c>
      <c r="R27" s="258">
        <f t="shared" si="7"/>
        <v>1</v>
      </c>
      <c r="S27" s="238">
        <v>16</v>
      </c>
      <c r="T27" s="258">
        <f t="shared" si="8"/>
        <v>1</v>
      </c>
      <c r="U27" s="238">
        <v>16</v>
      </c>
      <c r="V27" s="258">
        <f t="shared" si="9"/>
        <v>1</v>
      </c>
      <c r="W27" s="238">
        <v>16</v>
      </c>
      <c r="X27" s="238">
        <v>0</v>
      </c>
      <c r="Y27" s="258">
        <f t="shared" si="10"/>
        <v>0</v>
      </c>
    </row>
    <row r="28" spans="1:25" ht="24">
      <c r="A28" s="46" t="s">
        <v>107</v>
      </c>
      <c r="B28" s="48">
        <v>259</v>
      </c>
      <c r="C28" s="48">
        <v>12</v>
      </c>
      <c r="D28" s="253">
        <f t="shared" si="0"/>
        <v>4.633204633204633E-2</v>
      </c>
      <c r="E28" s="238">
        <v>1</v>
      </c>
      <c r="F28" s="258">
        <f t="shared" si="1"/>
        <v>8.3333333333333329E-2</v>
      </c>
      <c r="G28" s="238">
        <v>11</v>
      </c>
      <c r="H28" s="258">
        <f t="shared" si="2"/>
        <v>0.91666666666666663</v>
      </c>
      <c r="I28" s="238">
        <v>2</v>
      </c>
      <c r="J28" s="258">
        <f t="shared" si="3"/>
        <v>0.18181818181818182</v>
      </c>
      <c r="K28" s="238">
        <v>12</v>
      </c>
      <c r="L28" s="258">
        <f>AVERAGE(K28/C28)</f>
        <v>1</v>
      </c>
      <c r="M28" s="238">
        <v>11</v>
      </c>
      <c r="N28" s="258">
        <f t="shared" si="5"/>
        <v>1</v>
      </c>
      <c r="O28" s="238">
        <v>3</v>
      </c>
      <c r="P28" s="258">
        <f t="shared" si="6"/>
        <v>0.27272727272727271</v>
      </c>
      <c r="Q28" s="238">
        <v>11</v>
      </c>
      <c r="R28" s="258">
        <f t="shared" si="7"/>
        <v>1</v>
      </c>
      <c r="S28" s="238">
        <v>11</v>
      </c>
      <c r="T28" s="258">
        <f t="shared" si="8"/>
        <v>1</v>
      </c>
      <c r="U28" s="238">
        <v>11</v>
      </c>
      <c r="V28" s="258">
        <f t="shared" si="9"/>
        <v>1</v>
      </c>
      <c r="W28" s="238">
        <v>1</v>
      </c>
      <c r="X28" s="238">
        <v>0</v>
      </c>
      <c r="Y28" s="258">
        <f t="shared" si="10"/>
        <v>0</v>
      </c>
    </row>
    <row r="29" spans="1:25" ht="36">
      <c r="A29" s="46" t="s">
        <v>109</v>
      </c>
      <c r="B29" s="48">
        <v>590</v>
      </c>
      <c r="C29" s="48">
        <v>35</v>
      </c>
      <c r="D29" s="253">
        <f t="shared" si="0"/>
        <v>5.9322033898305086E-2</v>
      </c>
      <c r="E29" s="238">
        <v>1</v>
      </c>
      <c r="F29" s="258">
        <f t="shared" si="1"/>
        <v>2.8571428571428571E-2</v>
      </c>
      <c r="G29" s="238">
        <v>34</v>
      </c>
      <c r="H29" s="258">
        <f t="shared" si="2"/>
        <v>0.97142857142857142</v>
      </c>
      <c r="I29" s="238">
        <v>34</v>
      </c>
      <c r="J29" s="258">
        <f t="shared" si="3"/>
        <v>1</v>
      </c>
      <c r="K29" s="238">
        <v>34</v>
      </c>
      <c r="L29" s="258">
        <f t="shared" si="4"/>
        <v>1</v>
      </c>
      <c r="M29" s="238">
        <v>34</v>
      </c>
      <c r="N29" s="258">
        <f t="shared" si="5"/>
        <v>1</v>
      </c>
      <c r="O29" s="238">
        <v>6</v>
      </c>
      <c r="P29" s="258">
        <f t="shared" si="6"/>
        <v>0.17647058823529413</v>
      </c>
      <c r="Q29" s="238">
        <v>34</v>
      </c>
      <c r="R29" s="258">
        <f t="shared" si="7"/>
        <v>1</v>
      </c>
      <c r="S29" s="260">
        <v>6</v>
      </c>
      <c r="T29" s="259">
        <f t="shared" si="8"/>
        <v>0.17647058823529413</v>
      </c>
      <c r="U29" s="238">
        <v>34</v>
      </c>
      <c r="V29" s="258">
        <f t="shared" si="9"/>
        <v>1</v>
      </c>
      <c r="W29" s="238">
        <v>34</v>
      </c>
      <c r="X29" s="238">
        <v>0</v>
      </c>
      <c r="Y29" s="258">
        <f t="shared" si="10"/>
        <v>0</v>
      </c>
    </row>
    <row r="30" spans="1:25" s="66" customFormat="1" ht="36">
      <c r="A30" s="239" t="s">
        <v>111</v>
      </c>
      <c r="B30" s="240">
        <v>235</v>
      </c>
      <c r="C30" s="240">
        <v>20</v>
      </c>
      <c r="D30" s="253">
        <f t="shared" si="0"/>
        <v>8.5106382978723402E-2</v>
      </c>
      <c r="E30" s="236">
        <v>1</v>
      </c>
      <c r="F30" s="258">
        <f t="shared" si="1"/>
        <v>0.05</v>
      </c>
      <c r="G30" s="236">
        <v>19</v>
      </c>
      <c r="H30" s="258">
        <f t="shared" si="2"/>
        <v>0.95</v>
      </c>
      <c r="I30" s="236">
        <v>19</v>
      </c>
      <c r="J30" s="258">
        <f t="shared" si="3"/>
        <v>1</v>
      </c>
      <c r="K30" s="236">
        <v>19</v>
      </c>
      <c r="L30" s="258">
        <f t="shared" si="4"/>
        <v>1</v>
      </c>
      <c r="M30" s="236">
        <v>19</v>
      </c>
      <c r="N30" s="258">
        <f t="shared" si="5"/>
        <v>1</v>
      </c>
      <c r="O30" s="236">
        <v>3</v>
      </c>
      <c r="P30" s="258">
        <f t="shared" si="6"/>
        <v>0.15789473684210525</v>
      </c>
      <c r="Q30" s="236">
        <v>19</v>
      </c>
      <c r="R30" s="258">
        <f t="shared" si="7"/>
        <v>1</v>
      </c>
      <c r="S30" s="261">
        <v>3</v>
      </c>
      <c r="T30" s="259">
        <f t="shared" si="8"/>
        <v>0.15789473684210525</v>
      </c>
      <c r="U30" s="236">
        <v>19</v>
      </c>
      <c r="V30" s="258">
        <f t="shared" si="9"/>
        <v>1</v>
      </c>
      <c r="W30" s="236">
        <v>19</v>
      </c>
      <c r="X30" s="236">
        <v>1</v>
      </c>
      <c r="Y30" s="258">
        <f t="shared" si="10"/>
        <v>5.2631578947368418E-2</v>
      </c>
    </row>
    <row r="31" spans="1:25" ht="36">
      <c r="A31" s="247" t="s">
        <v>113</v>
      </c>
      <c r="B31" s="248">
        <v>445</v>
      </c>
      <c r="C31" s="248">
        <v>31</v>
      </c>
      <c r="D31" s="253">
        <f t="shared" si="0"/>
        <v>6.9662921348314602E-2</v>
      </c>
      <c r="E31" s="70">
        <v>4</v>
      </c>
      <c r="F31" s="258">
        <f t="shared" si="1"/>
        <v>0.12903225806451613</v>
      </c>
      <c r="G31" s="70">
        <v>27</v>
      </c>
      <c r="H31" s="258">
        <f t="shared" si="2"/>
        <v>0.87096774193548387</v>
      </c>
      <c r="I31" s="70">
        <v>27</v>
      </c>
      <c r="J31" s="258">
        <f t="shared" si="3"/>
        <v>1</v>
      </c>
      <c r="K31" s="70">
        <v>27</v>
      </c>
      <c r="L31" s="258">
        <f t="shared" si="4"/>
        <v>1</v>
      </c>
      <c r="M31" s="70">
        <v>27</v>
      </c>
      <c r="N31" s="258">
        <f t="shared" si="5"/>
        <v>1</v>
      </c>
      <c r="O31" s="70">
        <v>1</v>
      </c>
      <c r="P31" s="258">
        <f t="shared" si="6"/>
        <v>3.7037037037037035E-2</v>
      </c>
      <c r="Q31" s="70">
        <v>27</v>
      </c>
      <c r="R31" s="258">
        <f t="shared" si="7"/>
        <v>1</v>
      </c>
      <c r="S31" s="70">
        <v>27</v>
      </c>
      <c r="T31" s="258">
        <f t="shared" si="8"/>
        <v>1</v>
      </c>
      <c r="U31" s="70">
        <v>27</v>
      </c>
      <c r="V31" s="258">
        <f t="shared" si="9"/>
        <v>1</v>
      </c>
      <c r="W31" s="70">
        <v>27</v>
      </c>
      <c r="X31" s="70">
        <v>0</v>
      </c>
      <c r="Y31" s="258">
        <f t="shared" si="10"/>
        <v>0</v>
      </c>
    </row>
    <row r="32" spans="1:25" s="66" customFormat="1" ht="36">
      <c r="A32" s="239" t="s">
        <v>115</v>
      </c>
      <c r="B32" s="240">
        <v>600</v>
      </c>
      <c r="C32" s="240">
        <v>39</v>
      </c>
      <c r="D32" s="253">
        <f t="shared" si="0"/>
        <v>6.5000000000000002E-2</v>
      </c>
      <c r="E32" s="236">
        <v>0</v>
      </c>
      <c r="F32" s="258">
        <f t="shared" si="1"/>
        <v>0</v>
      </c>
      <c r="G32" s="236">
        <v>39</v>
      </c>
      <c r="H32" s="258">
        <f t="shared" si="2"/>
        <v>1</v>
      </c>
      <c r="I32" s="236">
        <v>35</v>
      </c>
      <c r="J32" s="258">
        <f t="shared" si="3"/>
        <v>0.89743589743589747</v>
      </c>
      <c r="K32" s="236">
        <v>39</v>
      </c>
      <c r="L32" s="258">
        <f t="shared" si="4"/>
        <v>1</v>
      </c>
      <c r="M32" s="236">
        <v>39</v>
      </c>
      <c r="N32" s="258">
        <f t="shared" si="5"/>
        <v>1</v>
      </c>
      <c r="O32" s="236">
        <v>0</v>
      </c>
      <c r="P32" s="258">
        <f t="shared" si="6"/>
        <v>0</v>
      </c>
      <c r="Q32" s="236">
        <v>39</v>
      </c>
      <c r="R32" s="258">
        <f t="shared" si="7"/>
        <v>1</v>
      </c>
      <c r="S32" s="261">
        <v>12</v>
      </c>
      <c r="T32" s="259">
        <f t="shared" si="8"/>
        <v>0.30769230769230771</v>
      </c>
      <c r="U32" s="236">
        <v>39</v>
      </c>
      <c r="V32" s="258">
        <f t="shared" si="9"/>
        <v>1</v>
      </c>
      <c r="W32" s="236">
        <v>14</v>
      </c>
      <c r="X32" s="236">
        <v>0</v>
      </c>
      <c r="Y32" s="258">
        <f t="shared" si="10"/>
        <v>0</v>
      </c>
    </row>
    <row r="33" spans="1:25" ht="47.25" customHeight="1">
      <c r="A33" s="46" t="s">
        <v>116</v>
      </c>
      <c r="B33" s="48">
        <v>373</v>
      </c>
      <c r="C33" s="48">
        <v>24</v>
      </c>
      <c r="D33" s="253">
        <f t="shared" si="0"/>
        <v>6.4343163538873996E-2</v>
      </c>
      <c r="E33" s="238">
        <v>2</v>
      </c>
      <c r="F33" s="258">
        <f t="shared" si="1"/>
        <v>8.3333333333333329E-2</v>
      </c>
      <c r="G33" s="238">
        <v>22</v>
      </c>
      <c r="H33" s="258">
        <f t="shared" si="2"/>
        <v>0.91666666666666663</v>
      </c>
      <c r="I33" s="238">
        <v>22</v>
      </c>
      <c r="J33" s="258">
        <f t="shared" si="3"/>
        <v>1</v>
      </c>
      <c r="K33" s="238">
        <v>22</v>
      </c>
      <c r="L33" s="258">
        <f t="shared" si="4"/>
        <v>1</v>
      </c>
      <c r="M33" s="238">
        <v>0</v>
      </c>
      <c r="N33" s="258">
        <f t="shared" si="5"/>
        <v>0</v>
      </c>
      <c r="O33" s="260">
        <v>0</v>
      </c>
      <c r="P33" s="259" t="e">
        <f t="shared" si="6"/>
        <v>#DIV/0!</v>
      </c>
      <c r="Q33" s="238">
        <v>22</v>
      </c>
      <c r="R33" s="258">
        <f t="shared" si="7"/>
        <v>1</v>
      </c>
      <c r="S33" s="260">
        <v>3</v>
      </c>
      <c r="T33" s="259">
        <f t="shared" si="8"/>
        <v>0.13636363636363635</v>
      </c>
      <c r="U33" s="238">
        <v>22</v>
      </c>
      <c r="V33" s="258">
        <f t="shared" si="9"/>
        <v>1</v>
      </c>
      <c r="W33" s="238">
        <v>0</v>
      </c>
      <c r="X33" s="238">
        <v>0</v>
      </c>
      <c r="Y33" s="258">
        <f t="shared" si="10"/>
        <v>0</v>
      </c>
    </row>
    <row r="34" spans="1:25" ht="36">
      <c r="A34" s="46" t="s">
        <v>118</v>
      </c>
      <c r="B34" s="48">
        <v>721</v>
      </c>
      <c r="C34" s="48">
        <v>14</v>
      </c>
      <c r="D34" s="253">
        <f t="shared" si="0"/>
        <v>1.9417475728155338E-2</v>
      </c>
      <c r="E34" s="238">
        <v>1</v>
      </c>
      <c r="F34" s="258">
        <f t="shared" si="1"/>
        <v>7.1428571428571425E-2</v>
      </c>
      <c r="G34" s="238">
        <v>14</v>
      </c>
      <c r="H34" s="258">
        <f t="shared" si="2"/>
        <v>1</v>
      </c>
      <c r="I34" s="238">
        <v>13</v>
      </c>
      <c r="J34" s="258">
        <f t="shared" si="3"/>
        <v>0.9285714285714286</v>
      </c>
      <c r="K34" s="238">
        <v>13</v>
      </c>
      <c r="L34" s="258">
        <f t="shared" si="4"/>
        <v>0.9285714285714286</v>
      </c>
      <c r="M34" s="238">
        <v>13</v>
      </c>
      <c r="N34" s="258">
        <f t="shared" si="5"/>
        <v>0.9285714285714286</v>
      </c>
      <c r="O34" s="238">
        <v>5</v>
      </c>
      <c r="P34" s="258">
        <f t="shared" si="6"/>
        <v>0.38461538461538464</v>
      </c>
      <c r="Q34" s="238">
        <v>13</v>
      </c>
      <c r="R34" s="258">
        <f t="shared" si="7"/>
        <v>0.9285714285714286</v>
      </c>
      <c r="S34" s="238">
        <v>13</v>
      </c>
      <c r="T34" s="258">
        <f t="shared" si="8"/>
        <v>0.9285714285714286</v>
      </c>
      <c r="U34" s="238">
        <v>13</v>
      </c>
      <c r="V34" s="258">
        <f t="shared" si="9"/>
        <v>0.9285714285714286</v>
      </c>
      <c r="W34" s="238">
        <v>6</v>
      </c>
      <c r="X34" s="238">
        <v>0</v>
      </c>
      <c r="Y34" s="258">
        <f t="shared" si="10"/>
        <v>0</v>
      </c>
    </row>
    <row r="35" spans="1:25" ht="36">
      <c r="A35" s="46" t="s">
        <v>120</v>
      </c>
      <c r="B35" s="48">
        <v>335</v>
      </c>
      <c r="C35" s="48">
        <v>24</v>
      </c>
      <c r="D35" s="253">
        <f t="shared" si="0"/>
        <v>7.1641791044776124E-2</v>
      </c>
      <c r="E35" s="238">
        <v>1</v>
      </c>
      <c r="F35" s="258">
        <f t="shared" si="1"/>
        <v>4.1666666666666664E-2</v>
      </c>
      <c r="G35" s="238">
        <v>23</v>
      </c>
      <c r="H35" s="258">
        <f t="shared" si="2"/>
        <v>0.95833333333333337</v>
      </c>
      <c r="I35" s="238">
        <v>23</v>
      </c>
      <c r="J35" s="258">
        <f t="shared" si="3"/>
        <v>1</v>
      </c>
      <c r="K35" s="238">
        <v>23</v>
      </c>
      <c r="L35" s="258">
        <f t="shared" si="4"/>
        <v>1</v>
      </c>
      <c r="M35" s="238">
        <v>23</v>
      </c>
      <c r="N35" s="258">
        <f t="shared" si="5"/>
        <v>1</v>
      </c>
      <c r="O35" s="238">
        <v>5</v>
      </c>
      <c r="P35" s="258">
        <f t="shared" si="6"/>
        <v>0.21739130434782608</v>
      </c>
      <c r="Q35" s="238">
        <v>23</v>
      </c>
      <c r="R35" s="258">
        <f t="shared" si="7"/>
        <v>1</v>
      </c>
      <c r="S35" s="238">
        <v>23</v>
      </c>
      <c r="T35" s="258">
        <f t="shared" si="8"/>
        <v>1</v>
      </c>
      <c r="U35" s="238">
        <v>23</v>
      </c>
      <c r="V35" s="258">
        <f t="shared" si="9"/>
        <v>1</v>
      </c>
      <c r="W35" s="238">
        <v>23</v>
      </c>
      <c r="X35" s="238">
        <v>5</v>
      </c>
      <c r="Y35" s="258">
        <f t="shared" si="10"/>
        <v>0.21739130434782608</v>
      </c>
    </row>
    <row r="36" spans="1:25" ht="24">
      <c r="A36" s="46" t="s">
        <v>122</v>
      </c>
      <c r="B36" s="48">
        <v>655</v>
      </c>
      <c r="C36" s="48">
        <v>42</v>
      </c>
      <c r="D36" s="253">
        <f t="shared" si="0"/>
        <v>6.4122137404580157E-2</v>
      </c>
      <c r="E36" s="238">
        <v>2</v>
      </c>
      <c r="F36" s="258">
        <f t="shared" si="1"/>
        <v>4.7619047619047616E-2</v>
      </c>
      <c r="G36" s="238">
        <v>40</v>
      </c>
      <c r="H36" s="258">
        <f t="shared" si="2"/>
        <v>0.95238095238095233</v>
      </c>
      <c r="I36" s="238">
        <v>40</v>
      </c>
      <c r="J36" s="258">
        <f t="shared" si="3"/>
        <v>1</v>
      </c>
      <c r="K36" s="238">
        <v>40</v>
      </c>
      <c r="L36" s="258">
        <f t="shared" si="4"/>
        <v>1</v>
      </c>
      <c r="M36" s="238">
        <v>40</v>
      </c>
      <c r="N36" s="258">
        <f t="shared" si="5"/>
        <v>1</v>
      </c>
      <c r="O36" s="238">
        <v>4</v>
      </c>
      <c r="P36" s="258">
        <f t="shared" si="6"/>
        <v>0.1</v>
      </c>
      <c r="Q36" s="260">
        <v>4</v>
      </c>
      <c r="R36" s="259">
        <f t="shared" si="7"/>
        <v>0.1</v>
      </c>
      <c r="S36" s="260">
        <v>4</v>
      </c>
      <c r="T36" s="259">
        <f t="shared" si="8"/>
        <v>0.1</v>
      </c>
      <c r="U36" s="238">
        <v>40</v>
      </c>
      <c r="V36" s="258">
        <f t="shared" si="9"/>
        <v>1</v>
      </c>
      <c r="W36" s="238">
        <v>23</v>
      </c>
      <c r="X36" s="238">
        <v>0</v>
      </c>
      <c r="Y36" s="258">
        <f t="shared" si="10"/>
        <v>0</v>
      </c>
    </row>
    <row r="37" spans="1:25" ht="36">
      <c r="A37" s="46" t="s">
        <v>124</v>
      </c>
      <c r="B37" s="48">
        <v>773</v>
      </c>
      <c r="C37" s="48">
        <v>38</v>
      </c>
      <c r="D37" s="253">
        <f t="shared" si="0"/>
        <v>4.9159120310478657E-2</v>
      </c>
      <c r="E37" s="238">
        <v>1</v>
      </c>
      <c r="F37" s="258">
        <f t="shared" si="1"/>
        <v>2.6315789473684209E-2</v>
      </c>
      <c r="G37" s="238">
        <v>37</v>
      </c>
      <c r="H37" s="258">
        <f t="shared" si="2"/>
        <v>0.97368421052631582</v>
      </c>
      <c r="I37" s="238">
        <v>37</v>
      </c>
      <c r="J37" s="258">
        <f t="shared" si="3"/>
        <v>1</v>
      </c>
      <c r="K37" s="238">
        <v>37</v>
      </c>
      <c r="L37" s="258">
        <f t="shared" si="4"/>
        <v>1</v>
      </c>
      <c r="M37" s="238">
        <v>37</v>
      </c>
      <c r="N37" s="258">
        <f t="shared" si="5"/>
        <v>1</v>
      </c>
      <c r="O37" s="238">
        <v>21</v>
      </c>
      <c r="P37" s="258">
        <f t="shared" si="6"/>
        <v>0.56756756756756754</v>
      </c>
      <c r="Q37" s="238">
        <v>21</v>
      </c>
      <c r="R37" s="258">
        <f t="shared" si="7"/>
        <v>0.56756756756756754</v>
      </c>
      <c r="S37" s="238">
        <v>21</v>
      </c>
      <c r="T37" s="258">
        <f t="shared" si="8"/>
        <v>0.56756756756756754</v>
      </c>
      <c r="U37" s="238">
        <v>21</v>
      </c>
      <c r="V37" s="258">
        <f t="shared" si="9"/>
        <v>0.56756756756756754</v>
      </c>
      <c r="W37" s="238">
        <v>18</v>
      </c>
      <c r="X37" s="238">
        <v>4</v>
      </c>
      <c r="Y37" s="258">
        <f t="shared" si="10"/>
        <v>0.10810810810810811</v>
      </c>
    </row>
    <row r="38" spans="1:25" ht="36">
      <c r="A38" s="46" t="s">
        <v>126</v>
      </c>
      <c r="B38" s="48">
        <v>439</v>
      </c>
      <c r="C38" s="48">
        <v>24</v>
      </c>
      <c r="D38" s="253">
        <f t="shared" si="0"/>
        <v>5.4669703872437359E-2</v>
      </c>
      <c r="E38" s="238">
        <v>1</v>
      </c>
      <c r="F38" s="258">
        <f t="shared" si="1"/>
        <v>4.1666666666666664E-2</v>
      </c>
      <c r="G38" s="238">
        <v>23</v>
      </c>
      <c r="H38" s="258">
        <f t="shared" si="2"/>
        <v>0.95833333333333337</v>
      </c>
      <c r="I38" s="238">
        <v>23</v>
      </c>
      <c r="J38" s="258">
        <f t="shared" si="3"/>
        <v>1</v>
      </c>
      <c r="K38" s="238">
        <v>23</v>
      </c>
      <c r="L38" s="258">
        <f t="shared" si="4"/>
        <v>1</v>
      </c>
      <c r="M38" s="238">
        <v>23</v>
      </c>
      <c r="N38" s="258">
        <f t="shared" si="5"/>
        <v>1</v>
      </c>
      <c r="O38" s="238">
        <v>1</v>
      </c>
      <c r="P38" s="258">
        <f t="shared" si="6"/>
        <v>4.3478260869565216E-2</v>
      </c>
      <c r="Q38" s="238">
        <v>23</v>
      </c>
      <c r="R38" s="258">
        <f t="shared" si="7"/>
        <v>1</v>
      </c>
      <c r="S38" s="238">
        <v>23</v>
      </c>
      <c r="T38" s="258">
        <f t="shared" si="8"/>
        <v>1</v>
      </c>
      <c r="U38" s="238">
        <v>23</v>
      </c>
      <c r="V38" s="258">
        <f t="shared" si="9"/>
        <v>1</v>
      </c>
      <c r="W38" s="238">
        <v>23</v>
      </c>
      <c r="X38" s="238">
        <v>1</v>
      </c>
      <c r="Y38" s="258">
        <f t="shared" si="10"/>
        <v>4.3478260869565216E-2</v>
      </c>
    </row>
    <row r="39" spans="1:25" ht="24">
      <c r="A39" s="46" t="s">
        <v>128</v>
      </c>
      <c r="B39" s="48">
        <v>545</v>
      </c>
      <c r="C39" s="48">
        <v>34</v>
      </c>
      <c r="D39" s="253">
        <f t="shared" si="0"/>
        <v>6.2385321100917435E-2</v>
      </c>
      <c r="E39" s="238">
        <v>2</v>
      </c>
      <c r="F39" s="258">
        <f t="shared" si="1"/>
        <v>5.8823529411764705E-2</v>
      </c>
      <c r="G39" s="238">
        <v>32</v>
      </c>
      <c r="H39" s="258">
        <f t="shared" si="2"/>
        <v>0.94117647058823528</v>
      </c>
      <c r="I39" s="238">
        <v>32</v>
      </c>
      <c r="J39" s="258">
        <f t="shared" si="3"/>
        <v>1</v>
      </c>
      <c r="K39" s="238">
        <v>32</v>
      </c>
      <c r="L39" s="258">
        <f t="shared" si="4"/>
        <v>1</v>
      </c>
      <c r="M39" s="238">
        <v>32</v>
      </c>
      <c r="N39" s="258">
        <f t="shared" si="5"/>
        <v>1</v>
      </c>
      <c r="O39" s="238">
        <v>0</v>
      </c>
      <c r="P39" s="258">
        <f t="shared" si="6"/>
        <v>0</v>
      </c>
      <c r="Q39" s="238">
        <v>32</v>
      </c>
      <c r="R39" s="258">
        <f t="shared" si="7"/>
        <v>1</v>
      </c>
      <c r="S39" s="238">
        <v>32</v>
      </c>
      <c r="T39" s="258">
        <f t="shared" si="8"/>
        <v>1</v>
      </c>
      <c r="U39" s="238">
        <v>32</v>
      </c>
      <c r="V39" s="258">
        <f t="shared" si="9"/>
        <v>1</v>
      </c>
      <c r="W39" s="238">
        <v>25</v>
      </c>
      <c r="X39" s="238">
        <v>0</v>
      </c>
      <c r="Y39" s="258">
        <f t="shared" si="10"/>
        <v>0</v>
      </c>
    </row>
    <row r="40" spans="1:25" ht="24">
      <c r="A40" s="46" t="s">
        <v>130</v>
      </c>
      <c r="B40" s="48">
        <v>627</v>
      </c>
      <c r="C40" s="48">
        <v>43</v>
      </c>
      <c r="D40" s="253">
        <f t="shared" si="0"/>
        <v>6.8580542264752797E-2</v>
      </c>
      <c r="E40" s="238">
        <v>7</v>
      </c>
      <c r="F40" s="258">
        <f t="shared" si="1"/>
        <v>0.16279069767441862</v>
      </c>
      <c r="G40" s="238">
        <v>37</v>
      </c>
      <c r="H40" s="258">
        <f t="shared" si="2"/>
        <v>0.86046511627906974</v>
      </c>
      <c r="I40" s="238">
        <v>37</v>
      </c>
      <c r="J40" s="258">
        <f t="shared" si="3"/>
        <v>1</v>
      </c>
      <c r="K40" s="238">
        <v>37</v>
      </c>
      <c r="L40" s="258">
        <f t="shared" si="4"/>
        <v>1</v>
      </c>
      <c r="M40" s="238">
        <v>24</v>
      </c>
      <c r="N40" s="258">
        <f t="shared" si="5"/>
        <v>0.64864864864864868</v>
      </c>
      <c r="O40" s="238">
        <v>4</v>
      </c>
      <c r="P40" s="258">
        <f t="shared" si="6"/>
        <v>0.16666666666666666</v>
      </c>
      <c r="Q40" s="238">
        <v>24</v>
      </c>
      <c r="R40" s="258">
        <f t="shared" si="7"/>
        <v>0.64864864864864868</v>
      </c>
      <c r="S40" s="238">
        <v>24</v>
      </c>
      <c r="T40" s="258">
        <f t="shared" si="8"/>
        <v>0.64864864864864868</v>
      </c>
      <c r="U40" s="238">
        <v>24</v>
      </c>
      <c r="V40" s="258">
        <f t="shared" si="9"/>
        <v>0.64864864864864868</v>
      </c>
      <c r="W40" s="238">
        <v>24</v>
      </c>
      <c r="X40" s="238">
        <v>4</v>
      </c>
      <c r="Y40" s="258">
        <f t="shared" si="10"/>
        <v>0.10810810810810811</v>
      </c>
    </row>
    <row r="41" spans="1:25" ht="24">
      <c r="A41" s="46" t="s">
        <v>132</v>
      </c>
      <c r="B41" s="48">
        <v>998</v>
      </c>
      <c r="C41" s="48">
        <v>44</v>
      </c>
      <c r="D41" s="253">
        <f t="shared" si="0"/>
        <v>4.4088176352705413E-2</v>
      </c>
      <c r="E41" s="238">
        <v>2</v>
      </c>
      <c r="F41" s="258">
        <f t="shared" si="1"/>
        <v>4.5454545454545456E-2</v>
      </c>
      <c r="G41" s="238">
        <v>42</v>
      </c>
      <c r="H41" s="258">
        <f t="shared" si="2"/>
        <v>0.95454545454545459</v>
      </c>
      <c r="I41" s="238">
        <v>42</v>
      </c>
      <c r="J41" s="258">
        <f t="shared" si="3"/>
        <v>1</v>
      </c>
      <c r="K41" s="238">
        <v>42</v>
      </c>
      <c r="L41" s="258">
        <f t="shared" si="4"/>
        <v>1</v>
      </c>
      <c r="M41" s="238">
        <v>42</v>
      </c>
      <c r="N41" s="258">
        <f t="shared" si="5"/>
        <v>1</v>
      </c>
      <c r="O41" s="238">
        <v>2</v>
      </c>
      <c r="P41" s="258">
        <f t="shared" si="6"/>
        <v>4.7619047619047616E-2</v>
      </c>
      <c r="Q41" s="238">
        <v>42</v>
      </c>
      <c r="R41" s="258">
        <f t="shared" si="7"/>
        <v>1</v>
      </c>
      <c r="S41" s="238">
        <v>42</v>
      </c>
      <c r="T41" s="258">
        <f t="shared" si="8"/>
        <v>1</v>
      </c>
      <c r="U41" s="238">
        <v>42</v>
      </c>
      <c r="V41" s="258">
        <f t="shared" si="9"/>
        <v>1</v>
      </c>
      <c r="W41" s="238">
        <v>31</v>
      </c>
      <c r="X41" s="238">
        <v>2</v>
      </c>
      <c r="Y41" s="258">
        <f t="shared" si="10"/>
        <v>4.7619047619047616E-2</v>
      </c>
    </row>
    <row r="42" spans="1:25" ht="24">
      <c r="A42" s="46" t="s">
        <v>134</v>
      </c>
      <c r="B42" s="48">
        <v>875</v>
      </c>
      <c r="C42" s="48">
        <v>46</v>
      </c>
      <c r="D42" s="253">
        <f t="shared" si="0"/>
        <v>5.2571428571428575E-2</v>
      </c>
      <c r="E42" s="238">
        <v>0</v>
      </c>
      <c r="F42" s="258">
        <f t="shared" si="1"/>
        <v>0</v>
      </c>
      <c r="G42" s="238">
        <v>46</v>
      </c>
      <c r="H42" s="258">
        <f t="shared" si="2"/>
        <v>1</v>
      </c>
      <c r="I42" s="238">
        <v>46</v>
      </c>
      <c r="J42" s="258">
        <f t="shared" si="3"/>
        <v>1</v>
      </c>
      <c r="K42" s="238">
        <v>46</v>
      </c>
      <c r="L42" s="258">
        <f t="shared" si="4"/>
        <v>1</v>
      </c>
      <c r="M42" s="238">
        <v>46</v>
      </c>
      <c r="N42" s="258">
        <f t="shared" si="5"/>
        <v>1</v>
      </c>
      <c r="O42" s="238">
        <v>0</v>
      </c>
      <c r="P42" s="258">
        <f t="shared" si="6"/>
        <v>0</v>
      </c>
      <c r="Q42" s="238">
        <v>46</v>
      </c>
      <c r="R42" s="258">
        <f t="shared" si="7"/>
        <v>1</v>
      </c>
      <c r="S42" s="238">
        <v>46</v>
      </c>
      <c r="T42" s="258">
        <f t="shared" si="8"/>
        <v>1</v>
      </c>
      <c r="U42" s="238">
        <v>46</v>
      </c>
      <c r="V42" s="258">
        <f t="shared" si="9"/>
        <v>1</v>
      </c>
      <c r="W42" s="238">
        <v>46</v>
      </c>
      <c r="X42" s="238">
        <v>0</v>
      </c>
      <c r="Y42" s="258">
        <f t="shared" si="10"/>
        <v>0</v>
      </c>
    </row>
    <row r="43" spans="1:25" ht="36">
      <c r="A43" s="249" t="s">
        <v>135</v>
      </c>
      <c r="B43" s="250">
        <v>610</v>
      </c>
      <c r="C43" s="250">
        <v>48</v>
      </c>
      <c r="D43" s="253">
        <f t="shared" si="0"/>
        <v>7.8688524590163941E-2</v>
      </c>
      <c r="E43" s="251">
        <v>3</v>
      </c>
      <c r="F43" s="258">
        <f t="shared" si="1"/>
        <v>6.25E-2</v>
      </c>
      <c r="G43" s="251">
        <v>45</v>
      </c>
      <c r="H43" s="258">
        <f t="shared" si="2"/>
        <v>0.9375</v>
      </c>
      <c r="I43" s="251">
        <v>45</v>
      </c>
      <c r="J43" s="258">
        <f t="shared" si="3"/>
        <v>1</v>
      </c>
      <c r="K43" s="251">
        <v>45</v>
      </c>
      <c r="L43" s="258">
        <f t="shared" si="4"/>
        <v>1</v>
      </c>
      <c r="M43" s="251">
        <v>26</v>
      </c>
      <c r="N43" s="258">
        <f t="shared" si="5"/>
        <v>0.57777777777777772</v>
      </c>
      <c r="O43" s="251">
        <v>26</v>
      </c>
      <c r="P43" s="258">
        <f t="shared" si="6"/>
        <v>1</v>
      </c>
      <c r="Q43" s="251">
        <v>39</v>
      </c>
      <c r="R43" s="258">
        <f t="shared" si="7"/>
        <v>0.8666666666666667</v>
      </c>
      <c r="S43" s="263">
        <v>22</v>
      </c>
      <c r="T43" s="259">
        <f t="shared" si="8"/>
        <v>0.48888888888888887</v>
      </c>
      <c r="U43" s="251">
        <v>45</v>
      </c>
      <c r="V43" s="258">
        <f t="shared" si="9"/>
        <v>1</v>
      </c>
      <c r="W43" s="251">
        <v>19</v>
      </c>
      <c r="X43" s="251">
        <v>0</v>
      </c>
      <c r="Y43" s="258">
        <f t="shared" si="10"/>
        <v>0</v>
      </c>
    </row>
    <row r="44" spans="1:25" ht="36">
      <c r="A44" s="46" t="s">
        <v>137</v>
      </c>
      <c r="B44" s="48">
        <v>487</v>
      </c>
      <c r="C44" s="48">
        <v>8</v>
      </c>
      <c r="D44" s="253">
        <f t="shared" si="0"/>
        <v>1.6427104722792608E-2</v>
      </c>
      <c r="E44" s="238">
        <v>0</v>
      </c>
      <c r="F44" s="258">
        <f t="shared" si="1"/>
        <v>0</v>
      </c>
      <c r="G44" s="238">
        <v>8</v>
      </c>
      <c r="H44" s="258">
        <f t="shared" si="2"/>
        <v>1</v>
      </c>
      <c r="I44" s="238">
        <v>8</v>
      </c>
      <c r="J44" s="258">
        <f t="shared" si="3"/>
        <v>1</v>
      </c>
      <c r="K44" s="238">
        <v>8</v>
      </c>
      <c r="L44" s="258">
        <f t="shared" si="4"/>
        <v>1</v>
      </c>
      <c r="M44" s="238">
        <v>8</v>
      </c>
      <c r="N44" s="258">
        <f t="shared" si="5"/>
        <v>1</v>
      </c>
      <c r="O44" s="238">
        <v>0</v>
      </c>
      <c r="P44" s="258">
        <f t="shared" si="6"/>
        <v>0</v>
      </c>
      <c r="Q44" s="238">
        <v>8</v>
      </c>
      <c r="R44" s="258">
        <f t="shared" si="7"/>
        <v>1</v>
      </c>
      <c r="S44" s="238">
        <v>8</v>
      </c>
      <c r="T44" s="258">
        <f t="shared" si="8"/>
        <v>1</v>
      </c>
      <c r="U44" s="238">
        <v>8</v>
      </c>
      <c r="V44" s="258">
        <f t="shared" si="9"/>
        <v>1</v>
      </c>
      <c r="W44" s="238">
        <v>8</v>
      </c>
      <c r="X44" s="238">
        <v>0</v>
      </c>
      <c r="Y44" s="258">
        <f t="shared" si="10"/>
        <v>0</v>
      </c>
    </row>
    <row r="45" spans="1:25" ht="36">
      <c r="A45" s="239" t="s">
        <v>138</v>
      </c>
      <c r="B45" s="240">
        <v>163</v>
      </c>
      <c r="C45" s="240">
        <v>8</v>
      </c>
      <c r="D45" s="253">
        <f t="shared" si="0"/>
        <v>4.9079754601226995E-2</v>
      </c>
      <c r="E45" s="236">
        <v>0</v>
      </c>
      <c r="F45" s="258">
        <f t="shared" si="1"/>
        <v>0</v>
      </c>
      <c r="G45" s="236">
        <v>8</v>
      </c>
      <c r="H45" s="258">
        <f t="shared" si="2"/>
        <v>1</v>
      </c>
      <c r="I45" s="236">
        <v>8</v>
      </c>
      <c r="J45" s="258">
        <f t="shared" si="3"/>
        <v>1</v>
      </c>
      <c r="K45" s="236">
        <v>8</v>
      </c>
      <c r="L45" s="258">
        <f t="shared" si="4"/>
        <v>1</v>
      </c>
      <c r="M45" s="236">
        <v>6</v>
      </c>
      <c r="N45" s="258">
        <f t="shared" si="5"/>
        <v>0.75</v>
      </c>
      <c r="O45" s="236">
        <v>0</v>
      </c>
      <c r="P45" s="258">
        <f t="shared" si="6"/>
        <v>0</v>
      </c>
      <c r="Q45" s="236">
        <v>6</v>
      </c>
      <c r="R45" s="258">
        <f t="shared" si="7"/>
        <v>0.75</v>
      </c>
      <c r="S45" s="236">
        <v>6</v>
      </c>
      <c r="T45" s="258">
        <f t="shared" si="8"/>
        <v>0.75</v>
      </c>
      <c r="U45" s="236">
        <v>8</v>
      </c>
      <c r="V45" s="258">
        <f t="shared" si="9"/>
        <v>1</v>
      </c>
      <c r="W45" s="236">
        <v>6</v>
      </c>
      <c r="X45" s="236">
        <v>0</v>
      </c>
      <c r="Y45" s="258">
        <f t="shared" si="10"/>
        <v>0</v>
      </c>
    </row>
    <row r="46" spans="1:25" ht="24">
      <c r="A46" s="239" t="s">
        <v>139</v>
      </c>
      <c r="B46" s="240">
        <v>265</v>
      </c>
      <c r="C46" s="240">
        <v>1</v>
      </c>
      <c r="D46" s="253">
        <f t="shared" si="0"/>
        <v>3.7735849056603774E-3</v>
      </c>
      <c r="E46" s="236">
        <v>0</v>
      </c>
      <c r="F46" s="258">
        <f t="shared" si="1"/>
        <v>0</v>
      </c>
      <c r="G46" s="236">
        <v>1</v>
      </c>
      <c r="H46" s="258">
        <f t="shared" si="2"/>
        <v>1</v>
      </c>
      <c r="I46" s="236">
        <v>1</v>
      </c>
      <c r="J46" s="258">
        <f t="shared" si="3"/>
        <v>1</v>
      </c>
      <c r="K46" s="236">
        <v>1</v>
      </c>
      <c r="L46" s="258">
        <f t="shared" si="4"/>
        <v>1</v>
      </c>
      <c r="M46" s="236">
        <v>1</v>
      </c>
      <c r="N46" s="258">
        <f t="shared" si="5"/>
        <v>1</v>
      </c>
      <c r="O46" s="236">
        <v>0</v>
      </c>
      <c r="P46" s="258">
        <f t="shared" si="6"/>
        <v>0</v>
      </c>
      <c r="Q46" s="236">
        <v>1</v>
      </c>
      <c r="R46" s="258">
        <f t="shared" si="7"/>
        <v>1</v>
      </c>
      <c r="S46" s="236">
        <v>1</v>
      </c>
      <c r="T46" s="258">
        <f t="shared" si="8"/>
        <v>1</v>
      </c>
      <c r="U46" s="236">
        <v>1</v>
      </c>
      <c r="V46" s="258">
        <f t="shared" si="9"/>
        <v>1</v>
      </c>
      <c r="W46" s="236">
        <v>1</v>
      </c>
      <c r="X46" s="236">
        <v>0</v>
      </c>
      <c r="Y46" s="258">
        <f t="shared" si="10"/>
        <v>0</v>
      </c>
    </row>
    <row r="47" spans="1:25" s="66" customFormat="1" ht="36">
      <c r="A47" s="239" t="s">
        <v>140</v>
      </c>
      <c r="B47" s="240">
        <v>75</v>
      </c>
      <c r="C47" s="240">
        <v>6</v>
      </c>
      <c r="D47" s="253">
        <f t="shared" si="0"/>
        <v>0.08</v>
      </c>
      <c r="E47" s="236">
        <v>0</v>
      </c>
      <c r="F47" s="258">
        <f t="shared" si="1"/>
        <v>0</v>
      </c>
      <c r="G47" s="236">
        <v>6</v>
      </c>
      <c r="H47" s="258">
        <f t="shared" si="2"/>
        <v>1</v>
      </c>
      <c r="I47" s="236">
        <v>5</v>
      </c>
      <c r="J47" s="258">
        <f t="shared" si="3"/>
        <v>0.83333333333333337</v>
      </c>
      <c r="K47" s="236">
        <v>5</v>
      </c>
      <c r="L47" s="259">
        <f>AVERAGE(K47/G47)</f>
        <v>0.83333333333333337</v>
      </c>
      <c r="M47" s="236">
        <v>0</v>
      </c>
      <c r="N47" s="258">
        <f t="shared" si="5"/>
        <v>0</v>
      </c>
      <c r="O47" s="261">
        <v>0</v>
      </c>
      <c r="P47" s="259" t="e">
        <f t="shared" si="6"/>
        <v>#DIV/0!</v>
      </c>
      <c r="Q47" s="261">
        <v>0</v>
      </c>
      <c r="R47" s="259">
        <f t="shared" si="7"/>
        <v>0</v>
      </c>
      <c r="S47" s="261">
        <v>0</v>
      </c>
      <c r="T47" s="259">
        <f t="shared" si="8"/>
        <v>0</v>
      </c>
      <c r="U47" s="236">
        <v>5</v>
      </c>
      <c r="V47" s="258">
        <f t="shared" si="9"/>
        <v>0.83333333333333337</v>
      </c>
      <c r="W47" s="236">
        <v>2</v>
      </c>
      <c r="X47" s="236">
        <v>0</v>
      </c>
      <c r="Y47" s="258">
        <f t="shared" si="10"/>
        <v>0</v>
      </c>
    </row>
    <row r="48" spans="1:25" s="66" customFormat="1" ht="24">
      <c r="A48" s="239" t="s">
        <v>141</v>
      </c>
      <c r="B48" s="240">
        <v>70</v>
      </c>
      <c r="C48" s="240">
        <v>5</v>
      </c>
      <c r="D48" s="253">
        <f t="shared" si="0"/>
        <v>7.1428571428571425E-2</v>
      </c>
      <c r="E48" s="236">
        <v>0</v>
      </c>
      <c r="F48" s="258">
        <f t="shared" si="1"/>
        <v>0</v>
      </c>
      <c r="G48" s="236">
        <v>5</v>
      </c>
      <c r="H48" s="258">
        <f t="shared" si="2"/>
        <v>1</v>
      </c>
      <c r="I48" s="236">
        <v>5</v>
      </c>
      <c r="J48" s="258">
        <f t="shared" si="3"/>
        <v>1</v>
      </c>
      <c r="K48" s="236">
        <v>5</v>
      </c>
      <c r="L48" s="258">
        <f t="shared" si="4"/>
        <v>1</v>
      </c>
      <c r="M48" s="236">
        <v>5</v>
      </c>
      <c r="N48" s="258">
        <f t="shared" si="5"/>
        <v>1</v>
      </c>
      <c r="O48" s="236">
        <v>1</v>
      </c>
      <c r="P48" s="258">
        <f t="shared" si="6"/>
        <v>0.2</v>
      </c>
      <c r="Q48" s="236">
        <v>5</v>
      </c>
      <c r="R48" s="258">
        <f t="shared" si="7"/>
        <v>1</v>
      </c>
      <c r="S48" s="236">
        <v>4</v>
      </c>
      <c r="T48" s="258">
        <f t="shared" si="8"/>
        <v>0.8</v>
      </c>
      <c r="U48" s="236">
        <v>5</v>
      </c>
      <c r="V48" s="258">
        <f t="shared" si="9"/>
        <v>1</v>
      </c>
      <c r="W48" s="236" t="s">
        <v>142</v>
      </c>
      <c r="X48" s="236">
        <v>0</v>
      </c>
      <c r="Y48" s="258">
        <f t="shared" si="10"/>
        <v>0</v>
      </c>
    </row>
    <row r="49" spans="1:25" ht="24">
      <c r="A49" s="46" t="s">
        <v>143</v>
      </c>
      <c r="B49" s="48">
        <v>187</v>
      </c>
      <c r="C49" s="48">
        <v>13</v>
      </c>
      <c r="D49" s="253">
        <f t="shared" si="0"/>
        <v>6.9518716577540107E-2</v>
      </c>
      <c r="E49" s="238">
        <v>2</v>
      </c>
      <c r="F49" s="258">
        <f t="shared" si="1"/>
        <v>0.15384615384615385</v>
      </c>
      <c r="G49" s="238">
        <v>11</v>
      </c>
      <c r="H49" s="258">
        <f t="shared" si="2"/>
        <v>0.84615384615384615</v>
      </c>
      <c r="I49" s="238">
        <v>11</v>
      </c>
      <c r="J49" s="258">
        <f t="shared" si="3"/>
        <v>1</v>
      </c>
      <c r="K49" s="238">
        <v>11</v>
      </c>
      <c r="L49" s="258">
        <f t="shared" si="4"/>
        <v>1</v>
      </c>
      <c r="M49" s="238">
        <v>11</v>
      </c>
      <c r="N49" s="258">
        <f t="shared" si="5"/>
        <v>1</v>
      </c>
      <c r="O49" s="238">
        <v>2</v>
      </c>
      <c r="P49" s="258">
        <f t="shared" si="6"/>
        <v>0.18181818181818182</v>
      </c>
      <c r="Q49" s="238">
        <v>11</v>
      </c>
      <c r="R49" s="258">
        <f t="shared" si="7"/>
        <v>1</v>
      </c>
      <c r="S49" s="260">
        <v>2</v>
      </c>
      <c r="T49" s="259">
        <f t="shared" si="8"/>
        <v>0.18181818181818182</v>
      </c>
      <c r="U49" s="238">
        <v>11</v>
      </c>
      <c r="V49" s="258">
        <f t="shared" si="9"/>
        <v>1</v>
      </c>
      <c r="W49" s="238">
        <v>2</v>
      </c>
      <c r="X49" s="238">
        <v>1</v>
      </c>
      <c r="Y49" s="258">
        <f t="shared" si="10"/>
        <v>9.0909090909090912E-2</v>
      </c>
    </row>
    <row r="50" spans="1:25" s="66" customFormat="1" ht="24">
      <c r="A50" s="239" t="s">
        <v>145</v>
      </c>
      <c r="B50" s="240">
        <v>150</v>
      </c>
      <c r="C50" s="240">
        <v>15</v>
      </c>
      <c r="D50" s="253">
        <f t="shared" si="0"/>
        <v>0.1</v>
      </c>
      <c r="E50" s="236">
        <v>1</v>
      </c>
      <c r="F50" s="258">
        <f t="shared" si="1"/>
        <v>6.6666666666666666E-2</v>
      </c>
      <c r="G50" s="236">
        <v>14</v>
      </c>
      <c r="H50" s="258">
        <f t="shared" si="2"/>
        <v>0.93333333333333335</v>
      </c>
      <c r="I50" s="236">
        <v>14</v>
      </c>
      <c r="J50" s="258">
        <f t="shared" si="3"/>
        <v>1</v>
      </c>
      <c r="K50" s="236">
        <v>14</v>
      </c>
      <c r="L50" s="258">
        <f t="shared" si="4"/>
        <v>1</v>
      </c>
      <c r="M50" s="236">
        <v>14</v>
      </c>
      <c r="N50" s="258">
        <f t="shared" si="5"/>
        <v>1</v>
      </c>
      <c r="O50" s="236">
        <v>0</v>
      </c>
      <c r="P50" s="258">
        <f t="shared" si="6"/>
        <v>0</v>
      </c>
      <c r="Q50" s="236">
        <v>14</v>
      </c>
      <c r="R50" s="258">
        <f t="shared" si="7"/>
        <v>1</v>
      </c>
      <c r="S50" s="236">
        <v>14</v>
      </c>
      <c r="T50" s="258">
        <f t="shared" si="8"/>
        <v>1</v>
      </c>
      <c r="U50" s="236">
        <v>14</v>
      </c>
      <c r="V50" s="258">
        <f t="shared" si="9"/>
        <v>1</v>
      </c>
      <c r="W50" s="236">
        <v>12</v>
      </c>
      <c r="X50" s="236">
        <v>0</v>
      </c>
      <c r="Y50" s="258">
        <f t="shared" si="10"/>
        <v>0</v>
      </c>
    </row>
    <row r="51" spans="1:25" ht="24">
      <c r="A51" s="46" t="s">
        <v>147</v>
      </c>
      <c r="B51" s="48">
        <v>145</v>
      </c>
      <c r="C51" s="48">
        <v>21</v>
      </c>
      <c r="D51" s="253">
        <f t="shared" si="0"/>
        <v>0.14482758620689656</v>
      </c>
      <c r="E51" s="238">
        <v>10</v>
      </c>
      <c r="F51" s="258">
        <f t="shared" si="1"/>
        <v>0.47619047619047616</v>
      </c>
      <c r="G51" s="238">
        <v>11</v>
      </c>
      <c r="H51" s="258">
        <f t="shared" si="2"/>
        <v>0.52380952380952384</v>
      </c>
      <c r="I51" s="238">
        <v>7</v>
      </c>
      <c r="J51" s="258">
        <f t="shared" si="3"/>
        <v>0.63636363636363635</v>
      </c>
      <c r="K51" s="238">
        <v>11</v>
      </c>
      <c r="L51" s="258">
        <f t="shared" si="4"/>
        <v>1</v>
      </c>
      <c r="M51" s="238">
        <v>0</v>
      </c>
      <c r="N51" s="258">
        <f t="shared" si="5"/>
        <v>0</v>
      </c>
      <c r="O51" s="260">
        <v>0</v>
      </c>
      <c r="P51" s="259" t="e">
        <f t="shared" si="6"/>
        <v>#DIV/0!</v>
      </c>
      <c r="Q51" s="260">
        <v>0</v>
      </c>
      <c r="R51" s="259">
        <f t="shared" si="7"/>
        <v>0</v>
      </c>
      <c r="S51" s="260">
        <v>0</v>
      </c>
      <c r="T51" s="259">
        <f t="shared" si="8"/>
        <v>0</v>
      </c>
      <c r="U51" s="238">
        <v>11</v>
      </c>
      <c r="V51" s="258">
        <f t="shared" si="9"/>
        <v>1</v>
      </c>
      <c r="W51" s="238">
        <v>5</v>
      </c>
      <c r="X51" s="238">
        <v>0</v>
      </c>
      <c r="Y51" s="258">
        <f t="shared" si="10"/>
        <v>0</v>
      </c>
    </row>
    <row r="52" spans="1:25" s="66" customFormat="1" ht="24">
      <c r="A52" s="239" t="s">
        <v>149</v>
      </c>
      <c r="B52" s="240">
        <v>275</v>
      </c>
      <c r="C52" s="240">
        <v>5</v>
      </c>
      <c r="D52" s="253">
        <f t="shared" si="0"/>
        <v>1.8181818181818181E-2</v>
      </c>
      <c r="E52" s="236">
        <v>0</v>
      </c>
      <c r="F52" s="258">
        <f t="shared" si="1"/>
        <v>0</v>
      </c>
      <c r="G52" s="236">
        <v>5</v>
      </c>
      <c r="H52" s="258">
        <f t="shared" si="2"/>
        <v>1</v>
      </c>
      <c r="I52" s="236">
        <v>5</v>
      </c>
      <c r="J52" s="258">
        <f t="shared" si="3"/>
        <v>1</v>
      </c>
      <c r="K52" s="236">
        <v>5</v>
      </c>
      <c r="L52" s="258">
        <f t="shared" si="4"/>
        <v>1</v>
      </c>
      <c r="M52" s="236">
        <v>5</v>
      </c>
      <c r="N52" s="258">
        <f t="shared" si="5"/>
        <v>1</v>
      </c>
      <c r="O52" s="236">
        <v>0</v>
      </c>
      <c r="P52" s="258">
        <f t="shared" si="6"/>
        <v>0</v>
      </c>
      <c r="Q52" s="236">
        <v>5</v>
      </c>
      <c r="R52" s="258">
        <f t="shared" si="7"/>
        <v>1</v>
      </c>
      <c r="S52" s="261">
        <v>0</v>
      </c>
      <c r="T52" s="259">
        <f t="shared" si="8"/>
        <v>0</v>
      </c>
      <c r="U52" s="236">
        <v>5</v>
      </c>
      <c r="V52" s="258">
        <f t="shared" si="9"/>
        <v>1</v>
      </c>
      <c r="W52" s="236">
        <v>3</v>
      </c>
      <c r="X52" s="236">
        <v>0</v>
      </c>
      <c r="Y52" s="258">
        <f t="shared" si="10"/>
        <v>0</v>
      </c>
    </row>
    <row r="53" spans="1:25" ht="24">
      <c r="A53" s="239" t="s">
        <v>150</v>
      </c>
      <c r="B53" s="240">
        <v>487</v>
      </c>
      <c r="C53" s="240">
        <v>13</v>
      </c>
      <c r="D53" s="253">
        <f t="shared" si="0"/>
        <v>2.6694045174537988E-2</v>
      </c>
      <c r="E53" s="236">
        <v>1</v>
      </c>
      <c r="F53" s="258">
        <f t="shared" si="1"/>
        <v>7.6923076923076927E-2</v>
      </c>
      <c r="G53" s="236">
        <v>12</v>
      </c>
      <c r="H53" s="258">
        <f t="shared" si="2"/>
        <v>0.92307692307692313</v>
      </c>
      <c r="I53" s="236">
        <v>12</v>
      </c>
      <c r="J53" s="258">
        <f t="shared" si="3"/>
        <v>1</v>
      </c>
      <c r="K53" s="236">
        <v>12</v>
      </c>
      <c r="L53" s="258">
        <f t="shared" si="4"/>
        <v>1</v>
      </c>
      <c r="M53" s="236">
        <v>7</v>
      </c>
      <c r="N53" s="258">
        <f t="shared" si="5"/>
        <v>0.58333333333333337</v>
      </c>
      <c r="O53" s="236">
        <v>0</v>
      </c>
      <c r="P53" s="258">
        <f t="shared" si="6"/>
        <v>0</v>
      </c>
      <c r="Q53" s="236">
        <v>12</v>
      </c>
      <c r="R53" s="258">
        <f t="shared" si="7"/>
        <v>1</v>
      </c>
      <c r="S53" s="236">
        <v>7</v>
      </c>
      <c r="T53" s="258">
        <f t="shared" si="8"/>
        <v>0.58333333333333337</v>
      </c>
      <c r="U53" s="236">
        <v>12</v>
      </c>
      <c r="V53" s="258">
        <f t="shared" si="9"/>
        <v>1</v>
      </c>
      <c r="W53" s="236">
        <v>12</v>
      </c>
      <c r="X53" s="236">
        <v>0</v>
      </c>
      <c r="Y53" s="258">
        <f t="shared" si="10"/>
        <v>0</v>
      </c>
    </row>
    <row r="54" spans="1:25" s="218" customFormat="1" ht="24">
      <c r="A54" s="252" t="s">
        <v>152</v>
      </c>
      <c r="B54" s="242">
        <v>60</v>
      </c>
      <c r="C54" s="242">
        <v>4</v>
      </c>
      <c r="D54" s="253">
        <f t="shared" si="0"/>
        <v>6.6666666666666666E-2</v>
      </c>
      <c r="E54" s="243">
        <v>0</v>
      </c>
      <c r="F54" s="258">
        <f t="shared" si="1"/>
        <v>0</v>
      </c>
      <c r="G54" s="243">
        <v>4</v>
      </c>
      <c r="H54" s="258">
        <f t="shared" si="2"/>
        <v>1</v>
      </c>
      <c r="I54" s="243">
        <v>4</v>
      </c>
      <c r="J54" s="258">
        <f t="shared" si="3"/>
        <v>1</v>
      </c>
      <c r="K54" s="243">
        <v>4</v>
      </c>
      <c r="L54" s="258">
        <f t="shared" si="4"/>
        <v>1</v>
      </c>
      <c r="M54" s="243">
        <v>4</v>
      </c>
      <c r="N54" s="258">
        <f t="shared" si="5"/>
        <v>1</v>
      </c>
      <c r="O54" s="243">
        <v>0</v>
      </c>
      <c r="P54" s="258">
        <f t="shared" si="6"/>
        <v>0</v>
      </c>
      <c r="Q54" s="243">
        <v>4</v>
      </c>
      <c r="R54" s="258">
        <f t="shared" si="7"/>
        <v>1</v>
      </c>
      <c r="S54" s="243">
        <v>4</v>
      </c>
      <c r="T54" s="258">
        <f t="shared" si="8"/>
        <v>1</v>
      </c>
      <c r="U54" s="243">
        <v>4</v>
      </c>
      <c r="V54" s="258">
        <f t="shared" si="9"/>
        <v>1</v>
      </c>
      <c r="W54" s="243">
        <v>4</v>
      </c>
      <c r="X54" s="243">
        <v>0</v>
      </c>
      <c r="Y54" s="258">
        <f t="shared" si="10"/>
        <v>0</v>
      </c>
    </row>
    <row r="55" spans="1:25" ht="24">
      <c r="A55" s="239" t="s">
        <v>153</v>
      </c>
      <c r="B55" s="240">
        <v>116</v>
      </c>
      <c r="C55" s="240">
        <v>8</v>
      </c>
      <c r="D55" s="253">
        <f t="shared" si="0"/>
        <v>6.8965517241379309E-2</v>
      </c>
      <c r="E55" s="236"/>
      <c r="F55" s="258">
        <f t="shared" si="1"/>
        <v>0</v>
      </c>
      <c r="G55" s="236">
        <v>8</v>
      </c>
      <c r="H55" s="258">
        <f t="shared" si="2"/>
        <v>1</v>
      </c>
      <c r="I55" s="236">
        <v>8</v>
      </c>
      <c r="J55" s="258">
        <f t="shared" si="3"/>
        <v>1</v>
      </c>
      <c r="K55" s="236">
        <v>8</v>
      </c>
      <c r="L55" s="258">
        <f t="shared" si="4"/>
        <v>1</v>
      </c>
      <c r="M55" s="236">
        <v>8</v>
      </c>
      <c r="N55" s="258">
        <f t="shared" si="5"/>
        <v>1</v>
      </c>
      <c r="O55" s="236">
        <v>8</v>
      </c>
      <c r="P55" s="258">
        <f t="shared" si="6"/>
        <v>1</v>
      </c>
      <c r="Q55" s="261">
        <v>0</v>
      </c>
      <c r="R55" s="259">
        <f t="shared" si="7"/>
        <v>0</v>
      </c>
      <c r="S55" s="261">
        <v>2</v>
      </c>
      <c r="T55" s="259">
        <f t="shared" si="8"/>
        <v>0.25</v>
      </c>
      <c r="U55" s="236">
        <v>6</v>
      </c>
      <c r="V55" s="258">
        <f t="shared" si="9"/>
        <v>0.75</v>
      </c>
      <c r="W55" s="236">
        <v>6</v>
      </c>
      <c r="X55" s="236">
        <v>0</v>
      </c>
      <c r="Y55" s="258">
        <f t="shared" si="10"/>
        <v>0</v>
      </c>
    </row>
    <row r="56" spans="1:25" ht="24">
      <c r="A56" s="239" t="s">
        <v>154</v>
      </c>
      <c r="B56" s="240">
        <v>360</v>
      </c>
      <c r="C56" s="240">
        <v>16</v>
      </c>
      <c r="D56" s="253">
        <f t="shared" si="0"/>
        <v>4.4444444444444446E-2</v>
      </c>
      <c r="E56" s="236">
        <v>0</v>
      </c>
      <c r="F56" s="258">
        <f t="shared" si="1"/>
        <v>0</v>
      </c>
      <c r="G56" s="236">
        <v>16</v>
      </c>
      <c r="H56" s="258">
        <f t="shared" si="2"/>
        <v>1</v>
      </c>
      <c r="I56" s="236">
        <v>16</v>
      </c>
      <c r="J56" s="258">
        <f t="shared" si="3"/>
        <v>1</v>
      </c>
      <c r="K56" s="236">
        <v>16</v>
      </c>
      <c r="L56" s="258">
        <f t="shared" si="4"/>
        <v>1</v>
      </c>
      <c r="M56" s="236">
        <v>6</v>
      </c>
      <c r="N56" s="258">
        <f t="shared" si="5"/>
        <v>0.375</v>
      </c>
      <c r="O56" s="236">
        <v>4</v>
      </c>
      <c r="P56" s="258">
        <f t="shared" si="6"/>
        <v>0.66666666666666663</v>
      </c>
      <c r="Q56" s="261">
        <v>0</v>
      </c>
      <c r="R56" s="259">
        <f t="shared" si="7"/>
        <v>0</v>
      </c>
      <c r="S56" s="261">
        <v>3</v>
      </c>
      <c r="T56" s="259">
        <f t="shared" si="8"/>
        <v>0.1875</v>
      </c>
      <c r="U56" s="236">
        <v>16</v>
      </c>
      <c r="V56" s="258">
        <f t="shared" si="9"/>
        <v>1</v>
      </c>
      <c r="W56" s="236">
        <v>10</v>
      </c>
      <c r="X56" s="236">
        <v>6</v>
      </c>
      <c r="Y56" s="258">
        <f t="shared" si="10"/>
        <v>0.375</v>
      </c>
    </row>
    <row r="57" spans="1:25" s="255" customFormat="1">
      <c r="A57" s="256"/>
      <c r="B57" s="257">
        <f>SUM(B3:B56)</f>
        <v>20834</v>
      </c>
      <c r="C57" s="257">
        <f t="shared" ref="C57:X57" si="11">SUM(C3:C56)</f>
        <v>1224</v>
      </c>
      <c r="D57" s="254">
        <f t="shared" si="0"/>
        <v>5.8750119996160123E-2</v>
      </c>
      <c r="E57" s="257">
        <f t="shared" si="11"/>
        <v>72</v>
      </c>
      <c r="F57" s="259">
        <f t="shared" si="1"/>
        <v>5.8823529411764705E-2</v>
      </c>
      <c r="G57" s="257">
        <f t="shared" si="11"/>
        <v>1154</v>
      </c>
      <c r="H57" s="259">
        <f t="shared" si="2"/>
        <v>0.94281045751633985</v>
      </c>
      <c r="I57" s="257">
        <f t="shared" si="11"/>
        <v>1119</v>
      </c>
      <c r="J57" s="259">
        <f t="shared" si="3"/>
        <v>0.96967071057192378</v>
      </c>
      <c r="K57" s="257">
        <f t="shared" si="11"/>
        <v>1150</v>
      </c>
      <c r="L57" s="259">
        <f t="shared" si="4"/>
        <v>0.99653379549393417</v>
      </c>
      <c r="M57" s="257">
        <f t="shared" si="11"/>
        <v>885</v>
      </c>
      <c r="N57" s="259">
        <f t="shared" si="5"/>
        <v>0.76689774696707103</v>
      </c>
      <c r="O57" s="257">
        <f t="shared" si="11"/>
        <v>230</v>
      </c>
      <c r="P57" s="259">
        <f t="shared" si="6"/>
        <v>0.25988700564971751</v>
      </c>
      <c r="Q57" s="257">
        <f t="shared" si="11"/>
        <v>838</v>
      </c>
      <c r="R57" s="259">
        <f t="shared" si="7"/>
        <v>0.72616984402079721</v>
      </c>
      <c r="S57" s="257">
        <f t="shared" si="11"/>
        <v>642</v>
      </c>
      <c r="T57" s="259">
        <f t="shared" si="8"/>
        <v>0.55632582322357016</v>
      </c>
      <c r="U57" s="257">
        <f t="shared" si="11"/>
        <v>1031</v>
      </c>
      <c r="V57" s="259">
        <f t="shared" si="9"/>
        <v>0.89341421143847488</v>
      </c>
      <c r="W57" s="257">
        <f t="shared" si="11"/>
        <v>592</v>
      </c>
      <c r="X57" s="257">
        <f t="shared" si="11"/>
        <v>57</v>
      </c>
      <c r="Y57" s="259">
        <f t="shared" si="10"/>
        <v>4.9393414211438474E-2</v>
      </c>
    </row>
    <row r="58" spans="1:25">
      <c r="A58" s="55"/>
      <c r="B58" s="56"/>
      <c r="C58" s="56"/>
      <c r="D58" s="230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234"/>
    </row>
    <row r="59" spans="1:25">
      <c r="A59" s="76"/>
      <c r="B59" s="77"/>
      <c r="C59" s="77"/>
      <c r="D59" s="231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233"/>
    </row>
    <row r="60" spans="1:25" ht="24">
      <c r="A60" s="78" t="s">
        <v>155</v>
      </c>
      <c r="B60" s="80">
        <v>174</v>
      </c>
      <c r="C60" s="80">
        <v>9</v>
      </c>
      <c r="D60" s="23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235"/>
    </row>
    <row r="61" spans="1:25" ht="24">
      <c r="A61" s="78" t="s">
        <v>156</v>
      </c>
      <c r="B61" s="80">
        <v>145</v>
      </c>
      <c r="C61" s="80">
        <v>6</v>
      </c>
      <c r="D61" s="23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235"/>
    </row>
    <row r="62" spans="1:25" ht="24">
      <c r="A62" s="78" t="s">
        <v>157</v>
      </c>
      <c r="B62" s="80">
        <v>135</v>
      </c>
      <c r="C62" s="80">
        <v>6</v>
      </c>
      <c r="D62" s="23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235"/>
    </row>
    <row r="63" spans="1:25" ht="36">
      <c r="A63" s="78" t="s">
        <v>158</v>
      </c>
      <c r="B63" s="80">
        <v>196</v>
      </c>
      <c r="C63" s="80">
        <v>5</v>
      </c>
      <c r="D63" s="23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235"/>
    </row>
    <row r="64" spans="1:25" ht="36">
      <c r="A64" s="78" t="s">
        <v>159</v>
      </c>
      <c r="B64" s="80">
        <v>123</v>
      </c>
      <c r="C64" s="80">
        <v>6</v>
      </c>
      <c r="D64" s="23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235"/>
    </row>
    <row r="65" spans="1:25" ht="24">
      <c r="A65" s="78" t="s">
        <v>160</v>
      </c>
      <c r="B65" s="80">
        <v>1092</v>
      </c>
      <c r="C65" s="80">
        <v>28</v>
      </c>
      <c r="D65" s="23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235"/>
    </row>
    <row r="66" spans="1:25" ht="36">
      <c r="A66" s="78" t="s">
        <v>161</v>
      </c>
      <c r="B66" s="80">
        <v>6</v>
      </c>
      <c r="C66" s="80">
        <v>1</v>
      </c>
      <c r="D66" s="23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235"/>
    </row>
    <row r="67" spans="1:25" ht="36">
      <c r="A67" s="78" t="s">
        <v>162</v>
      </c>
      <c r="B67" s="80">
        <v>223</v>
      </c>
      <c r="C67" s="80">
        <v>18</v>
      </c>
      <c r="D67" s="23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235"/>
    </row>
    <row r="68" spans="1:25" ht="24">
      <c r="A68" s="78" t="s">
        <v>163</v>
      </c>
      <c r="B68" s="80">
        <v>150</v>
      </c>
      <c r="C68" s="80">
        <v>17</v>
      </c>
      <c r="D68" s="23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235"/>
    </row>
    <row r="69" spans="1:25" ht="36">
      <c r="A69" s="78" t="s">
        <v>164</v>
      </c>
      <c r="B69" s="80">
        <v>217</v>
      </c>
      <c r="C69" s="80">
        <v>6</v>
      </c>
      <c r="D69" s="23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235"/>
    </row>
    <row r="70" spans="1:25" ht="48">
      <c r="A70" s="78" t="s">
        <v>165</v>
      </c>
      <c r="B70" s="80">
        <v>653</v>
      </c>
      <c r="C70" s="80">
        <v>24</v>
      </c>
      <c r="D70" s="23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235"/>
    </row>
    <row r="71" spans="1:25">
      <c r="A71" s="78" t="s">
        <v>166</v>
      </c>
      <c r="B71" s="83">
        <v>70</v>
      </c>
      <c r="C71" s="80">
        <v>6</v>
      </c>
      <c r="D71" s="23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235"/>
    </row>
  </sheetData>
  <autoFilter ref="A2:Y57"/>
  <mergeCells count="10">
    <mergeCell ref="Q1:R1"/>
    <mergeCell ref="S1:T1"/>
    <mergeCell ref="X1:Y1"/>
    <mergeCell ref="A1:A2"/>
    <mergeCell ref="E1:F1"/>
    <mergeCell ref="U1:W1"/>
    <mergeCell ref="G1:H1"/>
    <mergeCell ref="I1:J1"/>
    <mergeCell ref="K1:L1"/>
    <mergeCell ref="M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E2" sqref="E2:F2"/>
    </sheetView>
  </sheetViews>
  <sheetFormatPr defaultRowHeight="15"/>
  <cols>
    <col min="1" max="1" width="15.28515625" customWidth="1"/>
    <col min="4" max="4" width="12.85546875" customWidth="1"/>
    <col min="6" max="6" width="31.140625" customWidth="1"/>
    <col min="7" max="7" width="12.5703125" customWidth="1"/>
    <col min="8" max="8" width="17" customWidth="1"/>
    <col min="9" max="9" width="15" customWidth="1"/>
    <col min="10" max="10" width="14" customWidth="1"/>
    <col min="11" max="11" width="13.5703125" customWidth="1"/>
    <col min="12" max="12" width="15" customWidth="1"/>
    <col min="13" max="13" width="14.85546875" customWidth="1"/>
    <col min="14" max="14" width="12.28515625" customWidth="1"/>
    <col min="15" max="15" width="11.7109375" customWidth="1"/>
    <col min="16" max="16" width="15.140625" customWidth="1"/>
  </cols>
  <sheetData>
    <row r="1" spans="1:16" ht="30" customHeight="1">
      <c r="A1" s="84" t="s">
        <v>0</v>
      </c>
      <c r="B1" s="38" t="s">
        <v>0</v>
      </c>
      <c r="C1" s="38" t="s">
        <v>0</v>
      </c>
      <c r="D1" s="304" t="s">
        <v>1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6" ht="72">
      <c r="A2" s="273" t="s">
        <v>167</v>
      </c>
      <c r="B2" s="275" t="s">
        <v>3</v>
      </c>
      <c r="C2" s="39" t="s">
        <v>4</v>
      </c>
      <c r="D2" s="39" t="s">
        <v>5</v>
      </c>
      <c r="E2" s="305" t="s">
        <v>6</v>
      </c>
      <c r="F2" s="279"/>
      <c r="G2" s="39" t="s">
        <v>7</v>
      </c>
      <c r="H2" s="39" t="s">
        <v>8</v>
      </c>
      <c r="I2" s="39" t="s">
        <v>9</v>
      </c>
      <c r="J2" s="280" t="s">
        <v>10</v>
      </c>
      <c r="K2" s="279"/>
      <c r="L2" s="39" t="s">
        <v>11</v>
      </c>
      <c r="M2" s="39" t="s">
        <v>12</v>
      </c>
      <c r="N2" s="280" t="s">
        <v>13</v>
      </c>
      <c r="O2" s="279"/>
      <c r="P2" s="39" t="s">
        <v>14</v>
      </c>
    </row>
    <row r="3" spans="1:16" ht="60">
      <c r="A3" s="274"/>
      <c r="B3" s="276"/>
      <c r="C3" s="42" t="s">
        <v>15</v>
      </c>
      <c r="D3" s="42" t="s">
        <v>15</v>
      </c>
      <c r="E3" s="42" t="s">
        <v>15</v>
      </c>
      <c r="F3" s="42" t="s">
        <v>16</v>
      </c>
      <c r="G3" s="42" t="s">
        <v>15</v>
      </c>
      <c r="H3" s="42" t="s">
        <v>15</v>
      </c>
      <c r="I3" s="42" t="s">
        <v>17</v>
      </c>
      <c r="J3" s="42" t="s">
        <v>18</v>
      </c>
      <c r="K3" s="42" t="s">
        <v>19</v>
      </c>
      <c r="L3" s="42" t="s">
        <v>15</v>
      </c>
      <c r="M3" s="42" t="s">
        <v>15</v>
      </c>
      <c r="N3" s="42" t="s">
        <v>20</v>
      </c>
      <c r="O3" s="42" t="s">
        <v>21</v>
      </c>
      <c r="P3" s="42" t="s">
        <v>15</v>
      </c>
    </row>
    <row r="4" spans="1:16" ht="45">
      <c r="A4" s="85" t="s">
        <v>168</v>
      </c>
      <c r="B4" s="10" t="s">
        <v>23</v>
      </c>
      <c r="C4" s="86">
        <v>4813</v>
      </c>
      <c r="D4" s="86">
        <v>257</v>
      </c>
      <c r="E4" s="87">
        <v>4</v>
      </c>
      <c r="F4" s="88" t="s">
        <v>169</v>
      </c>
      <c r="G4" s="89">
        <v>253</v>
      </c>
      <c r="H4" s="87">
        <v>179</v>
      </c>
      <c r="I4" s="87">
        <v>251</v>
      </c>
      <c r="J4" s="87">
        <v>253</v>
      </c>
      <c r="K4" s="87">
        <v>42</v>
      </c>
      <c r="L4" s="87">
        <v>143</v>
      </c>
      <c r="M4" s="87">
        <v>125</v>
      </c>
      <c r="N4" s="87">
        <v>192</v>
      </c>
      <c r="O4" s="87">
        <v>178</v>
      </c>
      <c r="P4" s="87">
        <v>12</v>
      </c>
    </row>
    <row r="5" spans="1:16" ht="150">
      <c r="A5" s="90" t="s">
        <v>170</v>
      </c>
      <c r="B5" s="10" t="s">
        <v>23</v>
      </c>
      <c r="C5" s="91">
        <v>6766</v>
      </c>
      <c r="D5" s="91">
        <v>360</v>
      </c>
      <c r="E5" s="87">
        <v>13</v>
      </c>
      <c r="F5" s="88" t="s">
        <v>171</v>
      </c>
      <c r="G5" s="87">
        <v>347</v>
      </c>
      <c r="H5" s="87">
        <v>286</v>
      </c>
      <c r="I5" s="87">
        <v>335</v>
      </c>
      <c r="J5" s="87">
        <v>330</v>
      </c>
      <c r="K5" s="87">
        <v>38</v>
      </c>
      <c r="L5" s="87">
        <v>278</v>
      </c>
      <c r="M5" s="87">
        <v>182</v>
      </c>
      <c r="N5" s="87">
        <v>337</v>
      </c>
      <c r="O5" s="87">
        <v>337</v>
      </c>
      <c r="P5" s="87">
        <v>38</v>
      </c>
    </row>
    <row r="6" spans="1:16" ht="45">
      <c r="A6" s="90" t="s">
        <v>172</v>
      </c>
      <c r="B6" s="10" t="s">
        <v>23</v>
      </c>
      <c r="C6" s="91">
        <v>6980</v>
      </c>
      <c r="D6" s="91">
        <v>375</v>
      </c>
      <c r="E6" s="87">
        <v>4</v>
      </c>
      <c r="F6" s="92" t="s">
        <v>173</v>
      </c>
      <c r="G6" s="87">
        <v>371</v>
      </c>
      <c r="H6" s="87">
        <v>276</v>
      </c>
      <c r="I6" s="87">
        <v>371</v>
      </c>
      <c r="J6" s="87">
        <v>320</v>
      </c>
      <c r="K6" s="87">
        <v>82</v>
      </c>
      <c r="L6" s="87">
        <v>340</v>
      </c>
      <c r="M6" s="87">
        <v>202</v>
      </c>
      <c r="N6" s="87">
        <v>349</v>
      </c>
      <c r="O6" s="87">
        <v>383</v>
      </c>
      <c r="P6" s="87">
        <v>78</v>
      </c>
    </row>
    <row r="7" spans="1:16" ht="270">
      <c r="A7" s="93" t="s">
        <v>174</v>
      </c>
      <c r="B7" s="21" t="s">
        <v>23</v>
      </c>
      <c r="C7" s="94">
        <v>11230</v>
      </c>
      <c r="D7" s="94">
        <v>699</v>
      </c>
      <c r="E7" s="95">
        <v>23</v>
      </c>
      <c r="F7" s="96" t="s">
        <v>175</v>
      </c>
      <c r="G7" s="95">
        <v>676</v>
      </c>
      <c r="H7" s="95">
        <v>523</v>
      </c>
      <c r="I7" s="95">
        <v>595</v>
      </c>
      <c r="J7" s="95">
        <v>650</v>
      </c>
      <c r="K7" s="95">
        <v>87</v>
      </c>
      <c r="L7" s="95">
        <v>358</v>
      </c>
      <c r="M7" s="95">
        <v>326</v>
      </c>
      <c r="N7" s="95">
        <v>633</v>
      </c>
      <c r="O7" s="95">
        <v>632</v>
      </c>
      <c r="P7" s="95">
        <v>64</v>
      </c>
    </row>
    <row r="8" spans="1:16" ht="60">
      <c r="A8" s="93" t="s">
        <v>176</v>
      </c>
      <c r="B8" s="21" t="s">
        <v>23</v>
      </c>
      <c r="C8" s="94">
        <v>6895</v>
      </c>
      <c r="D8" s="94">
        <v>427</v>
      </c>
      <c r="E8" s="95">
        <v>4</v>
      </c>
      <c r="F8" s="96" t="s">
        <v>177</v>
      </c>
      <c r="G8" s="95">
        <v>423</v>
      </c>
      <c r="H8" s="95">
        <v>356</v>
      </c>
      <c r="I8" s="95">
        <v>408</v>
      </c>
      <c r="J8" s="95">
        <v>379</v>
      </c>
      <c r="K8" s="95">
        <v>83</v>
      </c>
      <c r="L8" s="95">
        <v>288</v>
      </c>
      <c r="M8" s="95">
        <v>243</v>
      </c>
      <c r="N8" s="95">
        <v>408</v>
      </c>
      <c r="O8" s="95">
        <v>338</v>
      </c>
      <c r="P8" s="95">
        <v>40</v>
      </c>
    </row>
    <row r="9" spans="1:16" ht="30">
      <c r="A9" s="93" t="s">
        <v>178</v>
      </c>
      <c r="B9" s="21" t="s">
        <v>23</v>
      </c>
      <c r="C9" s="94">
        <v>3371</v>
      </c>
      <c r="D9" s="94">
        <v>163</v>
      </c>
      <c r="E9" s="95">
        <v>2</v>
      </c>
      <c r="F9" s="96" t="s">
        <v>179</v>
      </c>
      <c r="G9" s="95">
        <v>161</v>
      </c>
      <c r="H9" s="95">
        <v>102</v>
      </c>
      <c r="I9" s="95">
        <v>148</v>
      </c>
      <c r="J9" s="95">
        <v>139</v>
      </c>
      <c r="K9" s="95">
        <v>16</v>
      </c>
      <c r="L9" s="95">
        <v>126</v>
      </c>
      <c r="M9" s="95">
        <v>102</v>
      </c>
      <c r="N9" s="95">
        <v>149</v>
      </c>
      <c r="O9" s="95">
        <v>126</v>
      </c>
      <c r="P9" s="95">
        <v>18</v>
      </c>
    </row>
    <row r="10" spans="1:16" ht="30">
      <c r="A10" s="93" t="s">
        <v>180</v>
      </c>
      <c r="B10" s="21" t="s">
        <v>23</v>
      </c>
      <c r="C10" s="94">
        <v>3569</v>
      </c>
      <c r="D10" s="94">
        <v>235</v>
      </c>
      <c r="E10" s="95">
        <v>2</v>
      </c>
      <c r="F10" s="96" t="s">
        <v>181</v>
      </c>
      <c r="G10" s="95">
        <v>233</v>
      </c>
      <c r="H10" s="95">
        <v>207</v>
      </c>
      <c r="I10" s="95">
        <v>205</v>
      </c>
      <c r="J10" s="95">
        <v>208</v>
      </c>
      <c r="K10" s="95">
        <v>17</v>
      </c>
      <c r="L10" s="95">
        <v>155</v>
      </c>
      <c r="M10" s="95">
        <v>72</v>
      </c>
      <c r="N10" s="95">
        <v>220</v>
      </c>
      <c r="O10" s="95">
        <v>220</v>
      </c>
      <c r="P10" s="95">
        <v>42</v>
      </c>
    </row>
    <row r="11" spans="1:16" ht="60">
      <c r="A11" s="93" t="s">
        <v>182</v>
      </c>
      <c r="B11" s="21" t="s">
        <v>23</v>
      </c>
      <c r="C11" s="94">
        <v>10354</v>
      </c>
      <c r="D11" s="94">
        <v>570</v>
      </c>
      <c r="E11" s="95">
        <v>5</v>
      </c>
      <c r="F11" s="96" t="s">
        <v>183</v>
      </c>
      <c r="G11" s="95">
        <v>565</v>
      </c>
      <c r="H11" s="95">
        <v>489</v>
      </c>
      <c r="I11" s="95">
        <v>502</v>
      </c>
      <c r="J11" s="95">
        <v>498</v>
      </c>
      <c r="K11" s="95">
        <v>98</v>
      </c>
      <c r="L11" s="95">
        <v>246</v>
      </c>
      <c r="M11" s="95">
        <v>214</v>
      </c>
      <c r="N11" s="95">
        <v>523</v>
      </c>
      <c r="O11" s="95">
        <v>502</v>
      </c>
      <c r="P11" s="95">
        <v>72</v>
      </c>
    </row>
  </sheetData>
  <mergeCells count="6">
    <mergeCell ref="D1:P1"/>
    <mergeCell ref="A2:A3"/>
    <mergeCell ref="B2:B3"/>
    <mergeCell ref="E2:F2"/>
    <mergeCell ref="J2:K2"/>
    <mergeCell ref="N2:O2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C9" sqref="C9:P9"/>
    </sheetView>
  </sheetViews>
  <sheetFormatPr defaultRowHeight="12"/>
  <cols>
    <col min="1" max="1" width="33.7109375" style="1" customWidth="1"/>
    <col min="2" max="3" width="9.140625" style="1"/>
    <col min="4" max="4" width="12.28515625" style="1" customWidth="1"/>
    <col min="5" max="5" width="9.140625" style="1"/>
    <col min="6" max="7" width="12.140625" style="1" customWidth="1"/>
    <col min="8" max="9" width="9.140625" style="1"/>
    <col min="10" max="10" width="15.7109375" style="1" customWidth="1"/>
    <col min="11" max="11" width="12.85546875" style="1" customWidth="1"/>
    <col min="12" max="13" width="9.140625" style="1"/>
    <col min="14" max="14" width="11.85546875" style="1" customWidth="1"/>
    <col min="15" max="15" width="11.28515625" style="1" customWidth="1"/>
    <col min="16" max="16" width="14.140625" style="1" customWidth="1"/>
    <col min="17" max="16384" width="9.140625" style="1"/>
  </cols>
  <sheetData>
    <row r="1" spans="1:17" ht="27.75" customHeight="1">
      <c r="A1" s="84" t="s">
        <v>0</v>
      </c>
      <c r="B1" s="38" t="s">
        <v>0</v>
      </c>
      <c r="C1" s="38" t="s">
        <v>0</v>
      </c>
      <c r="D1" s="295" t="s">
        <v>184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7" ht="120">
      <c r="A2" s="273" t="s">
        <v>185</v>
      </c>
      <c r="B2" s="275" t="s">
        <v>3</v>
      </c>
      <c r="C2" s="39" t="s">
        <v>4</v>
      </c>
      <c r="D2" s="39" t="s">
        <v>5</v>
      </c>
      <c r="E2" s="277" t="s">
        <v>6</v>
      </c>
      <c r="F2" s="279"/>
      <c r="G2" s="39" t="s">
        <v>7</v>
      </c>
      <c r="H2" s="39" t="s">
        <v>8</v>
      </c>
      <c r="I2" s="39" t="s">
        <v>9</v>
      </c>
      <c r="J2" s="280" t="s">
        <v>10</v>
      </c>
      <c r="K2" s="279"/>
      <c r="L2" s="39" t="s">
        <v>11</v>
      </c>
      <c r="M2" s="39" t="s">
        <v>12</v>
      </c>
      <c r="N2" s="280" t="s">
        <v>13</v>
      </c>
      <c r="O2" s="279"/>
      <c r="P2" s="39" t="s">
        <v>14</v>
      </c>
    </row>
    <row r="3" spans="1:17" ht="48">
      <c r="A3" s="274"/>
      <c r="B3" s="276"/>
      <c r="C3" s="42" t="s">
        <v>15</v>
      </c>
      <c r="D3" s="42" t="s">
        <v>15</v>
      </c>
      <c r="E3" s="42" t="s">
        <v>15</v>
      </c>
      <c r="F3" s="42" t="s">
        <v>16</v>
      </c>
      <c r="G3" s="42" t="s">
        <v>15</v>
      </c>
      <c r="H3" s="42" t="s">
        <v>15</v>
      </c>
      <c r="I3" s="42" t="s">
        <v>17</v>
      </c>
      <c r="J3" s="42" t="s">
        <v>18</v>
      </c>
      <c r="K3" s="42" t="s">
        <v>19</v>
      </c>
      <c r="L3" s="42" t="s">
        <v>15</v>
      </c>
      <c r="M3" s="42" t="s">
        <v>15</v>
      </c>
      <c r="N3" s="42" t="s">
        <v>20</v>
      </c>
      <c r="O3" s="42" t="s">
        <v>21</v>
      </c>
      <c r="P3" s="42" t="s">
        <v>15</v>
      </c>
    </row>
    <row r="4" spans="1:17" ht="24">
      <c r="A4" s="46" t="s">
        <v>186</v>
      </c>
      <c r="B4" s="10" t="s">
        <v>23</v>
      </c>
      <c r="C4" s="97">
        <v>174</v>
      </c>
      <c r="D4" s="97">
        <v>14</v>
      </c>
      <c r="E4" s="98">
        <v>0</v>
      </c>
      <c r="F4" s="98"/>
      <c r="G4" s="99">
        <v>14</v>
      </c>
      <c r="H4" s="98">
        <v>14</v>
      </c>
      <c r="I4" s="98">
        <v>14</v>
      </c>
      <c r="J4" s="98">
        <v>14</v>
      </c>
      <c r="K4" s="98">
        <v>0</v>
      </c>
      <c r="L4" s="98">
        <v>14</v>
      </c>
      <c r="M4" s="98">
        <v>14</v>
      </c>
      <c r="N4" s="98">
        <v>14</v>
      </c>
      <c r="O4" s="98">
        <v>14</v>
      </c>
      <c r="P4" s="98">
        <v>0</v>
      </c>
      <c r="Q4" s="100"/>
    </row>
    <row r="5" spans="1:17" s="8" customFormat="1" ht="24">
      <c r="A5" s="55" t="s">
        <v>187</v>
      </c>
      <c r="B5" s="10" t="s">
        <v>23</v>
      </c>
      <c r="C5" s="101">
        <v>154</v>
      </c>
      <c r="D5" s="101">
        <v>12</v>
      </c>
      <c r="E5" s="102">
        <v>0</v>
      </c>
      <c r="F5" s="102"/>
      <c r="G5" s="102">
        <v>12</v>
      </c>
      <c r="H5" s="102">
        <v>12</v>
      </c>
      <c r="I5" s="102">
        <v>12</v>
      </c>
      <c r="J5" s="102">
        <v>12</v>
      </c>
      <c r="K5" s="102">
        <v>0</v>
      </c>
      <c r="L5" s="102">
        <v>12</v>
      </c>
      <c r="M5" s="102">
        <v>12</v>
      </c>
      <c r="N5" s="102">
        <v>12</v>
      </c>
      <c r="O5" s="102">
        <v>12</v>
      </c>
      <c r="P5" s="102"/>
      <c r="Q5" s="103"/>
    </row>
    <row r="6" spans="1:17" s="8" customFormat="1" ht="36">
      <c r="A6" s="55" t="s">
        <v>188</v>
      </c>
      <c r="B6" s="10" t="s">
        <v>23</v>
      </c>
      <c r="C6" s="101">
        <v>170</v>
      </c>
      <c r="D6" s="101">
        <v>2</v>
      </c>
      <c r="E6" s="102">
        <v>0</v>
      </c>
      <c r="F6" s="102"/>
      <c r="G6" s="102">
        <v>2</v>
      </c>
      <c r="H6" s="102">
        <v>2</v>
      </c>
      <c r="I6" s="102">
        <v>2</v>
      </c>
      <c r="J6" s="102">
        <v>2</v>
      </c>
      <c r="K6" s="102">
        <v>0</v>
      </c>
      <c r="L6" s="102">
        <v>2</v>
      </c>
      <c r="M6" s="102">
        <v>2</v>
      </c>
      <c r="N6" s="102">
        <v>2</v>
      </c>
      <c r="O6" s="102">
        <v>2</v>
      </c>
      <c r="P6" s="102">
        <v>0</v>
      </c>
      <c r="Q6" s="103"/>
    </row>
    <row r="7" spans="1:17" ht="24">
      <c r="A7" s="52" t="s">
        <v>189</v>
      </c>
      <c r="B7" s="10" t="s">
        <v>23</v>
      </c>
      <c r="C7" s="97">
        <v>255</v>
      </c>
      <c r="D7" s="97">
        <v>22</v>
      </c>
      <c r="E7" s="98">
        <v>2</v>
      </c>
      <c r="F7" s="98" t="s">
        <v>190</v>
      </c>
      <c r="G7" s="98">
        <v>20</v>
      </c>
      <c r="H7" s="98">
        <v>20</v>
      </c>
      <c r="I7" s="98">
        <v>20</v>
      </c>
      <c r="J7" s="98">
        <v>20</v>
      </c>
      <c r="K7" s="98">
        <v>0</v>
      </c>
      <c r="L7" s="98">
        <v>20</v>
      </c>
      <c r="M7" s="98">
        <v>20</v>
      </c>
      <c r="N7" s="98">
        <v>20</v>
      </c>
      <c r="O7" s="98">
        <v>20</v>
      </c>
      <c r="P7" s="98">
        <v>0</v>
      </c>
      <c r="Q7" s="100"/>
    </row>
    <row r="8" spans="1:17" ht="24">
      <c r="A8" s="52" t="s">
        <v>191</v>
      </c>
      <c r="B8" s="10" t="s">
        <v>23</v>
      </c>
      <c r="C8" s="97">
        <v>156</v>
      </c>
      <c r="D8" s="97">
        <v>5</v>
      </c>
      <c r="E8" s="98">
        <v>0</v>
      </c>
      <c r="F8" s="98"/>
      <c r="G8" s="98">
        <v>5</v>
      </c>
      <c r="H8" s="98">
        <v>5</v>
      </c>
      <c r="I8" s="98">
        <v>5</v>
      </c>
      <c r="J8" s="98">
        <v>5</v>
      </c>
      <c r="K8" s="98">
        <v>0</v>
      </c>
      <c r="L8" s="98">
        <v>5</v>
      </c>
      <c r="M8" s="98">
        <v>5</v>
      </c>
      <c r="N8" s="98">
        <v>5</v>
      </c>
      <c r="O8" s="98">
        <v>5</v>
      </c>
      <c r="P8" s="98">
        <v>0</v>
      </c>
      <c r="Q8" s="100"/>
    </row>
    <row r="9" spans="1:17">
      <c r="A9" s="104" t="s">
        <v>192</v>
      </c>
      <c r="B9" s="104"/>
      <c r="C9" s="104">
        <f t="shared" ref="C9:P9" si="0">SUM(C4:C8)</f>
        <v>909</v>
      </c>
      <c r="D9" s="104">
        <f t="shared" si="0"/>
        <v>55</v>
      </c>
      <c r="E9" s="104">
        <f t="shared" si="0"/>
        <v>2</v>
      </c>
      <c r="F9" s="104">
        <f t="shared" si="0"/>
        <v>0</v>
      </c>
      <c r="G9" s="104">
        <f t="shared" si="0"/>
        <v>53</v>
      </c>
      <c r="H9" s="104">
        <f t="shared" si="0"/>
        <v>53</v>
      </c>
      <c r="I9" s="104">
        <f t="shared" si="0"/>
        <v>53</v>
      </c>
      <c r="J9" s="104">
        <f t="shared" si="0"/>
        <v>53</v>
      </c>
      <c r="K9" s="104">
        <f t="shared" si="0"/>
        <v>0</v>
      </c>
      <c r="L9" s="104">
        <f t="shared" si="0"/>
        <v>53</v>
      </c>
      <c r="M9" s="104">
        <f t="shared" si="0"/>
        <v>53</v>
      </c>
      <c r="N9" s="104">
        <f t="shared" si="0"/>
        <v>53</v>
      </c>
      <c r="O9" s="104">
        <f t="shared" si="0"/>
        <v>53</v>
      </c>
      <c r="P9" s="104">
        <f t="shared" si="0"/>
        <v>0</v>
      </c>
    </row>
  </sheetData>
  <mergeCells count="6">
    <mergeCell ref="D1:P1"/>
    <mergeCell ref="A2:A3"/>
    <mergeCell ref="B2:B3"/>
    <mergeCell ref="E2:F2"/>
    <mergeCell ref="J2:K2"/>
    <mergeCell ref="N2:O2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Районы НСО</vt:lpstr>
      <vt:lpstr>Свод ОО</vt:lpstr>
      <vt:lpstr>Лист2</vt:lpstr>
      <vt:lpstr>ПОО</vt:lpstr>
      <vt:lpstr>% ПОО</vt:lpstr>
      <vt:lpstr>г. Новосибирск</vt:lpstr>
      <vt:lpstr>Подведомственные ОО МОНСО</vt:lpstr>
      <vt:lpstr>Лист2!_ftnref1</vt:lpstr>
      <vt:lpstr>Лист2!_ftnref2</vt:lpstr>
      <vt:lpstr>Лист2!_ftnref3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35</cp:revision>
  <dcterms:created xsi:type="dcterms:W3CDTF">2022-07-07T09:15:47Z</dcterms:created>
  <dcterms:modified xsi:type="dcterms:W3CDTF">2022-07-07T09:15:47Z</dcterms:modified>
</cp:coreProperties>
</file>